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juliopena/Desktop/TLSCA/TLS PROJECT FY26/TrueLean Page/TrueLean Educational Center/Module 5/"/>
    </mc:Choice>
  </mc:AlternateContent>
  <xr:revisionPtr revIDLastSave="0" documentId="13_ncr:1_{B56074F1-42D9-314A-92CD-35C6B93DE7C9}" xr6:coauthVersionLast="47" xr6:coauthVersionMax="47" xr10:uidLastSave="{00000000-0000-0000-0000-000000000000}"/>
  <bookViews>
    <workbookView xWindow="0" yWindow="680" windowWidth="34200" windowHeight="20180" tabRatio="500" firstSheet="7" activeTab="17" xr2:uid="{00000000-000D-0000-FFFF-FFFF00000000}"/>
  </bookViews>
  <sheets>
    <sheet name="Start Here" sheetId="1" r:id="rId1"/>
    <sheet name="Glossary" sheetId="2" r:id="rId2"/>
    <sheet name="1 Process Profile" sheetId="3" r:id="rId3"/>
    <sheet name="2 Demand Analysis" sheetId="4" r:id="rId4"/>
    <sheet name="3 Inventory Observation" sheetId="5" r:id="rId5"/>
    <sheet name="4 Replenishment Study" sheetId="6" r:id="rId6"/>
    <sheet name="5 Container Assessment" sheetId="7" r:id="rId7"/>
    <sheet name="6 Kanban Calculator" sheetId="8" r:id="rId8"/>
    <sheet name="7 FIFO WIP" sheetId="9" r:id="rId9"/>
    <sheet name="8 Method Selection" sheetId="10" r:id="rId10"/>
    <sheet name="9 ERP Pull Review" sheetId="11" r:id="rId11"/>
    <sheet name="10 Pacemaker Review" sheetId="12" r:id="rId12"/>
    <sheet name="11 Pull Readiness" sheetId="13" r:id="rId13"/>
    <sheet name="12 Opportunity Register" sheetId="14" r:id="rId14"/>
    <sheet name="13 Future State" sheetId="15" r:id="rId15"/>
    <sheet name="14 Recalculation" sheetId="16" r:id="rId16"/>
    <sheet name="15 30-60-90 Plan" sheetId="17" r:id="rId17"/>
    <sheet name="Dashboard" sheetId="18" r:id="rId18"/>
  </sheets>
  <definedNames>
    <definedName name="_xlnm.Print_Titles" localSheetId="2">'1 Process Profile'!$4:$4</definedName>
    <definedName name="_xlnm.Print_Titles" localSheetId="11">'10 Pacemaker Review'!$4:$4</definedName>
    <definedName name="_xlnm.Print_Titles" localSheetId="12">'11 Pull Readiness'!$4:$4</definedName>
    <definedName name="_xlnm.Print_Titles" localSheetId="13">'12 Opportunity Register'!$4:$4</definedName>
    <definedName name="_xlnm.Print_Titles" localSheetId="14">'13 Future State'!$4:$4</definedName>
    <definedName name="_xlnm.Print_Titles" localSheetId="15">'14 Recalculation'!$4:$4</definedName>
    <definedName name="_xlnm.Print_Titles" localSheetId="16">'15 30-60-90 Plan'!$4:$4</definedName>
    <definedName name="_xlnm.Print_Titles" localSheetId="3">'2 Demand Analysis'!$4:$4</definedName>
    <definedName name="_xlnm.Print_Titles" localSheetId="4">'3 Inventory Observation'!$4:$4</definedName>
    <definedName name="_xlnm.Print_Titles" localSheetId="5">'4 Replenishment Study'!$4:$4</definedName>
    <definedName name="_xlnm.Print_Titles" localSheetId="6">'5 Container Assessment'!$4:$4</definedName>
    <definedName name="_xlnm.Print_Titles" localSheetId="7">'6 Kanban Calculator'!$4:$4</definedName>
    <definedName name="_xlnm.Print_Titles" localSheetId="8">'7 FIFO WIP'!$4:$4</definedName>
    <definedName name="_xlnm.Print_Titles" localSheetId="9">'8 Method Selection'!$4:$4</definedName>
    <definedName name="_xlnm.Print_Titles" localSheetId="10">'9 ERP Pull Review'!$4:$4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0" i="18" l="1"/>
  <c r="B9" i="18"/>
  <c r="B8" i="18"/>
  <c r="H24" i="16"/>
  <c r="H23" i="16"/>
  <c r="H22" i="16"/>
  <c r="H21" i="16"/>
  <c r="H20" i="16"/>
  <c r="H19" i="16"/>
  <c r="H18" i="16"/>
  <c r="H17" i="16"/>
  <c r="H16" i="16"/>
  <c r="H15" i="16"/>
  <c r="H14" i="16"/>
  <c r="H13" i="16"/>
  <c r="H12" i="16"/>
  <c r="H11" i="16"/>
  <c r="H10" i="16"/>
  <c r="H9" i="16"/>
  <c r="H8" i="16"/>
  <c r="H7" i="16"/>
  <c r="H6" i="16"/>
  <c r="H5" i="16"/>
  <c r="B20" i="13"/>
  <c r="B5" i="18" s="1"/>
  <c r="G19" i="9"/>
  <c r="E19" i="9"/>
  <c r="E18" i="9"/>
  <c r="G18" i="9" s="1"/>
  <c r="E17" i="9"/>
  <c r="G17" i="9" s="1"/>
  <c r="E16" i="9"/>
  <c r="G16" i="9" s="1"/>
  <c r="E15" i="9"/>
  <c r="G15" i="9" s="1"/>
  <c r="G14" i="9"/>
  <c r="E14" i="9"/>
  <c r="E13" i="9"/>
  <c r="G13" i="9" s="1"/>
  <c r="E12" i="9"/>
  <c r="G12" i="9" s="1"/>
  <c r="E11" i="9"/>
  <c r="G11" i="9" s="1"/>
  <c r="E10" i="9"/>
  <c r="G10" i="9" s="1"/>
  <c r="G9" i="9"/>
  <c r="E9" i="9"/>
  <c r="E8" i="9"/>
  <c r="G8" i="9" s="1"/>
  <c r="E7" i="9"/>
  <c r="G7" i="9" s="1"/>
  <c r="E6" i="9"/>
  <c r="G6" i="9" s="1"/>
  <c r="E5" i="9"/>
  <c r="G5" i="9" s="1"/>
  <c r="B24" i="8"/>
  <c r="B23" i="8"/>
  <c r="B13" i="8"/>
  <c r="B14" i="8" s="1"/>
  <c r="B15" i="8" s="1"/>
  <c r="B16" i="8" s="1"/>
  <c r="B10" i="8"/>
  <c r="G16" i="6"/>
  <c r="G15" i="6"/>
  <c r="G14" i="6"/>
  <c r="G13" i="6"/>
  <c r="G12" i="6"/>
  <c r="G11" i="6"/>
  <c r="G10" i="6"/>
  <c r="G9" i="6"/>
  <c r="G8" i="6"/>
  <c r="G7" i="6"/>
  <c r="G6" i="6"/>
  <c r="B22" i="6" s="1"/>
  <c r="G5" i="6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B22" i="4"/>
  <c r="B20" i="4"/>
  <c r="B6" i="18" s="1"/>
  <c r="G16" i="4"/>
  <c r="F16" i="4"/>
  <c r="D16" i="4"/>
  <c r="G15" i="4"/>
  <c r="F15" i="4"/>
  <c r="D15" i="4"/>
  <c r="G14" i="4"/>
  <c r="F14" i="4"/>
  <c r="D14" i="4"/>
  <c r="G13" i="4"/>
  <c r="F13" i="4"/>
  <c r="D13" i="4"/>
  <c r="G12" i="4"/>
  <c r="F12" i="4"/>
  <c r="D12" i="4"/>
  <c r="G11" i="4"/>
  <c r="F11" i="4"/>
  <c r="D11" i="4"/>
  <c r="G10" i="4"/>
  <c r="F10" i="4"/>
  <c r="D10" i="4"/>
  <c r="G9" i="4"/>
  <c r="F9" i="4"/>
  <c r="D9" i="4"/>
  <c r="G8" i="4"/>
  <c r="F8" i="4"/>
  <c r="D8" i="4"/>
  <c r="G7" i="4"/>
  <c r="F7" i="4"/>
  <c r="D7" i="4"/>
  <c r="B21" i="4" s="1"/>
  <c r="G6" i="4"/>
  <c r="F6" i="4"/>
  <c r="D6" i="4"/>
  <c r="G5" i="4"/>
  <c r="B23" i="4" s="1"/>
  <c r="F5" i="4"/>
  <c r="D5" i="4"/>
  <c r="B20" i="6" l="1"/>
  <c r="B7" i="18" s="1"/>
  <c r="B21" i="6"/>
  <c r="B2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5" authorId="0" shapeId="0" xr:uid="{00000000-0006-0000-0400-000001000000}">
      <text>
        <r>
          <rPr>
            <sz val="10"/>
            <rFont val="Arial"/>
            <family val="2"/>
          </rPr>
          <t>Average daily demand for this item, used to calculate days of coverage.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5" authorId="0" shapeId="0" xr:uid="{00000000-0006-0000-0700-000001000000}">
      <text>
        <r>
          <rPr>
            <sz val="10"/>
            <rFont val="Arial"/>
            <family val="2"/>
          </rPr>
          <t>Average units demanded per hour during the observation window. Use actual order or pull data, not the rated line speed.</t>
        </r>
      </text>
    </comment>
    <comment ref="B6" authorId="0" shapeId="0" xr:uid="{00000000-0006-0000-0700-000002000000}">
      <text>
        <r>
          <rPr>
            <sz val="10"/>
            <rFont val="Arial"/>
            <family val="2"/>
          </rPr>
          <t>Elapsed replenishment lead time in hours, from signal to replenishment available (see Module 4).</t>
        </r>
      </text>
    </comment>
    <comment ref="B7" authorId="0" shapeId="0" xr:uid="{00000000-0006-0000-0700-000003000000}">
      <text>
        <r>
          <rPr>
            <sz val="10"/>
            <rFont val="Arial"/>
            <family val="2"/>
          </rPr>
          <t>Added safety margin as a decimal (e.g., 0.15 = 15%) to absorb normal demand or lead-time variation.</t>
        </r>
      </text>
    </comment>
    <comment ref="B8" authorId="0" shapeId="0" xr:uid="{00000000-0006-0000-0700-000004000000}">
      <text>
        <r>
          <rPr>
            <sz val="10"/>
            <rFont val="Arial"/>
            <family val="2"/>
          </rPr>
          <t>Fixed quantity held in one container, bin, or lot.</t>
        </r>
      </text>
    </comment>
    <comment ref="B19" authorId="0" shapeId="0" xr:uid="{00000000-0006-0000-0700-000005000000}">
      <text>
        <r>
          <rPr>
            <sz val="10"/>
            <color rgb="FF000000"/>
            <rFont val="Arial"/>
            <family val="2"/>
          </rPr>
          <t>Re-enter demand rate, lead time and protection factor here only after a real improvement has been implemented and verified.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5" authorId="0" shapeId="0" xr:uid="{00000000-0006-0000-0C00-000001000000}">
      <text>
        <r>
          <rPr>
            <sz val="10"/>
            <rFont val="Arial"/>
            <family val="2"/>
          </rPr>
          <t>Score 1 (not in place) to 5 (fully reliable) based on evidence observed at Gemba, not on opinion.</t>
        </r>
      </text>
    </comment>
  </commentList>
</comments>
</file>

<file path=xl/sharedStrings.xml><?xml version="1.0" encoding="utf-8"?>
<sst xmlns="http://schemas.openxmlformats.org/spreadsheetml/2006/main" count="338" uniqueCount="292">
  <si>
    <t>TrueLean Pull &amp; Inventory Observation &amp; Assessment Workbook</t>
  </si>
  <si>
    <t>MODULE 05 · PULL &amp; INVENTORY | Practical companion to the TrueLean Learning Centre</t>
  </si>
  <si>
    <t>HOW TO USE THIS WORKBOOK</t>
  </si>
  <si>
    <t>Purpose</t>
  </si>
  <si>
    <t>Use this workbook at Gemba to understand demand, inventory, replenishment, pull controls and improvement opportunities.</t>
  </si>
  <si>
    <t>Sequence</t>
  </si>
  <si>
    <t>Observe current state → quantify → identify causes → design controls → pilot → recalculate → sustain.</t>
  </si>
  <si>
    <t>Evidence</t>
  </si>
  <si>
    <t>Use actual demand, lead time, WIP, shortages, container quantities, changeovers, downtime and service performance wherever possible.</t>
  </si>
  <si>
    <t>Rule</t>
  </si>
  <si>
    <t>Do not remove inventory simply because it appears excessive. First determine what operating condition it is protecting.</t>
  </si>
  <si>
    <t>Module principle</t>
  </si>
  <si>
    <t>Improve → Recalculate → Reduce → Monitor.</t>
  </si>
  <si>
    <t>Workbook output</t>
  </si>
  <si>
    <t>A practical current-state assessment, future-state pull design and 30-60-90 day action plan.</t>
  </si>
  <si>
    <t>Editable input cells are light blue. Calculated/result cells are light green.</t>
  </si>
  <si>
    <t>MODULE INDEX — click a module to open it</t>
  </si>
  <si>
    <t>1 Process Profile</t>
  </si>
  <si>
    <t>Define the value stream, product family, customer requirement and assessment boundaries.</t>
  </si>
  <si>
    <t>2 Demand Analysis</t>
  </si>
  <si>
    <t>Quantify actual demand and variation before setting replenishment parameters.</t>
  </si>
  <si>
    <t>3 Inventory Observation</t>
  </si>
  <si>
    <t>Record what is physically present, where it is located, and what purpose it appears to serve.</t>
  </si>
  <si>
    <t>4 Replenishment Study</t>
  </si>
  <si>
    <t>Measure elapsed replenishment time, not only machine processing time.</t>
  </si>
  <si>
    <t>5 Container Assessment</t>
  </si>
  <si>
    <t>Evaluate container quantity, ergonomics, frequency, visual control and handling impact.</t>
  </si>
  <si>
    <t>6 Kanban Calculator</t>
  </si>
  <si>
    <t>Size an initial kanban loop, then recalculate after the operating condition improves.</t>
  </si>
  <si>
    <t>7 FIFO WIP</t>
  </si>
  <si>
    <t>Assess whether FIFO sequencing and a WIP limit are in place and being respected.</t>
  </si>
  <si>
    <t>8 Method Selection</t>
  </si>
  <si>
    <t>Choose the control method (flow, FIFO, or supermarket) that fits actual conditions.</t>
  </si>
  <si>
    <t>9 ERP Pull Review</t>
  </si>
  <si>
    <t>Clarify planning vs execution authority so the system doesn't issue competing instructions.</t>
  </si>
  <si>
    <t>10 Pacemaker Review</t>
  </si>
  <si>
    <t>Identify the primary scheduling point and how upstream replenishment supports it.</t>
  </si>
  <si>
    <t>11 Pull Readiness</t>
  </si>
  <si>
    <t>Rate the operating conditions that must support a reliable pull system.</t>
  </si>
  <si>
    <t>12 Opportunity Register</t>
  </si>
  <si>
    <t>Convert observations into prioritized, owned actions.</t>
  </si>
  <si>
    <t>13 Future State</t>
  </si>
  <si>
    <t>Define the intended control method, parameters, ownership and visual management.</t>
  </si>
  <si>
    <t>14 Recalculation</t>
  </si>
  <si>
    <t>Recalculate inventory and WIP requirements after the operating condition improves.</t>
  </si>
  <si>
    <t>15 30-60-90 Plan</t>
  </si>
  <si>
    <t>Turn the assessment into a controlled implementation and sustainment plan.</t>
  </si>
  <si>
    <t>Dashboard</t>
  </si>
  <si>
    <t>Concise management view of readiness, inventory, replenishment and priorities.</t>
  </si>
  <si>
    <t>Glossary</t>
  </si>
  <si>
    <t>Reference definitions for pull and inventory terms used throughout this workbook.</t>
  </si>
  <si>
    <t>Glossary — Pull &amp; Inventory Terms</t>
  </si>
  <si>
    <t>MODULE 05 · PULL &amp; INVENTORY | Reference definitions used throughout this workbook</t>
  </si>
  <si>
    <t>◂ Start Here</t>
  </si>
  <si>
    <t>Term</t>
  </si>
  <si>
    <t>Definition</t>
  </si>
  <si>
    <t>Takt Time</t>
  </si>
  <si>
    <t>Available production time divided by customer demand — the rate at which one unit must be completed to match customer pull.</t>
  </si>
  <si>
    <t>Pacemaker Process</t>
  </si>
  <si>
    <t>The single point in the value stream that is scheduled; upstream processes are pulled from it rather than separately scheduled.</t>
  </si>
  <si>
    <t>Kanban</t>
  </si>
  <si>
    <t>A visual signal (card, bin, or electronic) that authorizes replenishment of a specific quantity — nothing is made or moved without one.</t>
  </si>
  <si>
    <t>Supermarket</t>
  </si>
  <si>
    <t>A controlled, sized inventory location between two processes that decouples them while still limiting total stock to a calculated quantity.</t>
  </si>
  <si>
    <t>FIFO Lane</t>
  </si>
  <si>
    <t>A first-in-first-out connection between two processes that preserves sequence without necessarily limiting the quantity in process.</t>
  </si>
  <si>
    <t>WIP Limit</t>
  </si>
  <si>
    <t>A hard cap on how many units or containers may be in a given lane or process at one time, used to control flow and surface problems.</t>
  </si>
  <si>
    <t>CONWIP</t>
  </si>
  <si>
    <t>Constant Work-In-Process — a WIP limit applied across a whole line or loop rather than at a single interface.</t>
  </si>
  <si>
    <t>Replenishment Lead Time</t>
  </si>
  <si>
    <t>The total elapsed time from a replenishment signal to the replenishment being available for use, including wait, queue, setup, processing and move.</t>
  </si>
  <si>
    <t>Protection Factor</t>
  </si>
  <si>
    <t>An added percentage built into a kanban or safety-stock calculation to absorb normal variation in demand or lead time.</t>
  </si>
  <si>
    <t>Days of Coverage</t>
  </si>
  <si>
    <t>On-hand quantity divided by average daily demand — how many days the current inventory would last at current usage.</t>
  </si>
  <si>
    <t>Pull Readiness</t>
  </si>
  <si>
    <t>The set of operating conditions (stability, quality, changeover capability, discipline) that must be in place before pull controls will hold.</t>
  </si>
  <si>
    <t>Gemba</t>
  </si>
  <si>
    <t>The actual place where work happens — the floor, the line, the point of use — as opposed to an office or a report.</t>
  </si>
  <si>
    <t>01 · Process &amp; Product Family Profile</t>
  </si>
  <si>
    <t>Field</t>
  </si>
  <si>
    <t>Current State</t>
  </si>
  <si>
    <t>Future/Target</t>
  </si>
  <si>
    <t>Evidence / Source</t>
  </si>
  <si>
    <t>Owner</t>
  </si>
  <si>
    <t>Date</t>
  </si>
  <si>
    <t>Gap / Risk</t>
  </si>
  <si>
    <t>Notes</t>
  </si>
  <si>
    <t>Site / Area</t>
  </si>
  <si>
    <t>Product family</t>
  </si>
  <si>
    <t>Customer / downstream process</t>
  </si>
  <si>
    <t>Process start</t>
  </si>
  <si>
    <t>Process end</t>
  </si>
  <si>
    <t>Primary pacemaker candidate</t>
  </si>
  <si>
    <t>Operating pattern / shifts</t>
  </si>
  <si>
    <t>Available time per day</t>
  </si>
  <si>
    <t>Average daily demand</t>
  </si>
  <si>
    <t>Demand mix / variety</t>
  </si>
  <si>
    <t>Primary service requirement</t>
  </si>
  <si>
    <t>Current control method</t>
  </si>
  <si>
    <t>02 · Demand &amp; Consumption Analysis</t>
  </si>
  <si>
    <t>Period</t>
  </si>
  <si>
    <t>Demand Qty</t>
  </si>
  <si>
    <t>Available Hrs</t>
  </si>
  <si>
    <t>Demand / Hr</t>
  </si>
  <si>
    <t>Peak Demand</t>
  </si>
  <si>
    <t>Variation %</t>
  </si>
  <si>
    <t>Takt (min/unit)</t>
  </si>
  <si>
    <t>SUMMARY</t>
  </si>
  <si>
    <t>Average Demand</t>
  </si>
  <si>
    <t>Average Demand / Hr</t>
  </si>
  <si>
    <t>Average Takt (min/unit)</t>
  </si>
  <si>
    <t>Observed Demand Pattern</t>
  </si>
  <si>
    <t>03 · Current Inventory Observation</t>
  </si>
  <si>
    <t>Item / Family</t>
  </si>
  <si>
    <t>Location</t>
  </si>
  <si>
    <t>Qty</t>
  </si>
  <si>
    <t>Daily Demand</t>
  </si>
  <si>
    <t>Days Coverage</t>
  </si>
  <si>
    <t>Inventory Type</t>
  </si>
  <si>
    <t>Purpose / Protection</t>
  </si>
  <si>
    <t>Observed Condition / Notes</t>
  </si>
  <si>
    <t>04 · Replenishment Lead-Time Study</t>
  </si>
  <si>
    <t>Observation</t>
  </si>
  <si>
    <t>Signal Wait</t>
  </si>
  <si>
    <t>Queue</t>
  </si>
  <si>
    <t>Setup</t>
  </si>
  <si>
    <t>Processing</t>
  </si>
  <si>
    <t>Inspection / Move</t>
  </si>
  <si>
    <t>Total Lead Time</t>
  </si>
  <si>
    <t>Abnormalities / Notes</t>
  </si>
  <si>
    <t>LEAD-TIME SUMMARY</t>
  </si>
  <si>
    <t>Average Total Lead Time</t>
  </si>
  <si>
    <t>Minimum</t>
  </si>
  <si>
    <t>Maximum</t>
  </si>
  <si>
    <t>Primary Delay Driver</t>
  </si>
  <si>
    <t>05 · Container &amp; Material-Handling Assessment</t>
  </si>
  <si>
    <t>Item</t>
  </si>
  <si>
    <t>Current Qty / Container</t>
  </si>
  <si>
    <t>Containers / Day</t>
  </si>
  <si>
    <t>Handling Frequency</t>
  </si>
  <si>
    <t>Ergonomic Risk</t>
  </si>
  <si>
    <t>Space Impact</t>
  </si>
  <si>
    <t>Recommended Qty</t>
  </si>
  <si>
    <t>Notes / Action</t>
  </si>
  <si>
    <t>06 · Kanban Calculation</t>
  </si>
  <si>
    <t>Initial sizing method: N = (Demand Rate × Replenishment Lead Time × (1 + Protection)) ÷ Container Quantity.</t>
  </si>
  <si>
    <t>INPUTS</t>
  </si>
  <si>
    <t>Demand rate (units/hour)</t>
  </si>
  <si>
    <t>Replenishment lead time (hours)</t>
  </si>
  <si>
    <t>Protection factor</t>
  </si>
  <si>
    <t>Container quantity</t>
  </si>
  <si>
    <t>Current containers</t>
  </si>
  <si>
    <t>Current controlled quantity</t>
  </si>
  <si>
    <t>CALCULATED INITIAL REQUIREMENT</t>
  </si>
  <si>
    <t>Calculated containers</t>
  </si>
  <si>
    <t>Required containers (rounded up)</t>
  </si>
  <si>
    <t>Controlled quantity</t>
  </si>
  <si>
    <t>Change vs current quantity</t>
  </si>
  <si>
    <t>AFTER IMPROVEMENT</t>
  </si>
  <si>
    <t>Improved demand rate</t>
  </si>
  <si>
    <t>Improved lead time</t>
  </si>
  <si>
    <t>Revised protection factor</t>
  </si>
  <si>
    <t>Recalculated containers</t>
  </si>
  <si>
    <t>Recalculated controlled quantity</t>
  </si>
  <si>
    <t>WORKED EXAMPLE</t>
  </si>
  <si>
    <t>Demand</t>
  </si>
  <si>
    <t>240/day ÷ 8 hr</t>
  </si>
  <si>
    <t>30/hr</t>
  </si>
  <si>
    <t>Lead Time</t>
  </si>
  <si>
    <t>2 hr</t>
  </si>
  <si>
    <t>Protection</t>
  </si>
  <si>
    <t>15%</t>
  </si>
  <si>
    <t>Container = 10</t>
  </si>
  <si>
    <t>Calculation</t>
  </si>
  <si>
    <t>30 × 2 × 1.15 ÷ 10</t>
  </si>
  <si>
    <t>6.9</t>
  </si>
  <si>
    <t>Rounded</t>
  </si>
  <si>
    <t>7 containers</t>
  </si>
  <si>
    <t>Controlled Qty</t>
  </si>
  <si>
    <t>70 units</t>
  </si>
  <si>
    <t>After improvement</t>
  </si>
  <si>
    <t>30/hr × 1.5 hr × 1.10 ÷ 10</t>
  </si>
  <si>
    <t>4.95</t>
  </si>
  <si>
    <t>5 containers</t>
  </si>
  <si>
    <t>50 units</t>
  </si>
  <si>
    <t>Teaching point</t>
  </si>
  <si>
    <t>Improve the operating condition first. Then recalculate and reduce inventory deliberately.</t>
  </si>
  <si>
    <t>07 · FIFO &amp; WIP-Limit Assessment</t>
  </si>
  <si>
    <t>FIFO provides sequence. A WIP limit provides control.</t>
  </si>
  <si>
    <t>Process Interface</t>
  </si>
  <si>
    <t>FIFO Used?</t>
  </si>
  <si>
    <t>Container Qty</t>
  </si>
  <si>
    <t>Max Containers</t>
  </si>
  <si>
    <t>Max WIP</t>
  </si>
  <si>
    <t>Throughput / Day</t>
  </si>
  <si>
    <t>Implied Flow Time</t>
  </si>
  <si>
    <t>Observed Issues / Action</t>
  </si>
  <si>
    <t>08 · Flow / FIFO / Supermarket Decision</t>
  </si>
  <si>
    <t>Choose the control method that fits the actual operating conditions.</t>
  </si>
  <si>
    <t>Interface / Family</t>
  </si>
  <si>
    <t>Reliable Direct Flow?</t>
  </si>
  <si>
    <t>Sequence Maintainable?</t>
  </si>
  <si>
    <t>Need Decoupling?</t>
  </si>
  <si>
    <t>Demand / Mix Stability</t>
  </si>
  <si>
    <t>Recommended Method</t>
  </si>
  <si>
    <t>Constraint Preventing Tighter Flow</t>
  </si>
  <si>
    <t>Action</t>
  </si>
  <si>
    <t>09 · ERP/MRP &amp; Pull Control Review</t>
  </si>
  <si>
    <t>Clarify planning authority and execution authority so the system does not issue competing instructions.</t>
  </si>
  <si>
    <t>Planning Method</t>
  </si>
  <si>
    <t>Execution Method</t>
  </si>
  <si>
    <t>Primary Authority</t>
  </si>
  <si>
    <t>Conflicting Signals?</t>
  </si>
  <si>
    <t>Observed Impact</t>
  </si>
  <si>
    <t>Required Rule / Standard</t>
  </si>
  <si>
    <t>10 · Pacemaker &amp; Scheduling Assessment</t>
  </si>
  <si>
    <t>Process</t>
  </si>
  <si>
    <t>Customer Proximity</t>
  </si>
  <si>
    <t>Mix / Volume</t>
  </si>
  <si>
    <t>Scheduling Point Today?</t>
  </si>
  <si>
    <t>Pacemaker Candidate?</t>
  </si>
  <si>
    <t>Upstream Pull Link</t>
  </si>
  <si>
    <t>Risk / Constraint</t>
  </si>
  <si>
    <t>11 · Stability &amp; Pull Readiness Assessment</t>
  </si>
  <si>
    <t>Readiness Factor</t>
  </si>
  <si>
    <t>Score 1–5</t>
  </si>
  <si>
    <t>Gap</t>
  </si>
  <si>
    <t>Priority</t>
  </si>
  <si>
    <t>Due Date</t>
  </si>
  <si>
    <t>Countermeasure</t>
  </si>
  <si>
    <t>Standard work adherence</t>
  </si>
  <si>
    <t>Equipment reliability</t>
  </si>
  <si>
    <t>First-pass yield / quality</t>
  </si>
  <si>
    <t>Material availability</t>
  </si>
  <si>
    <t>Changeover capability</t>
  </si>
  <si>
    <t>Demand stability / visibility</t>
  </si>
  <si>
    <t>Schedule discipline</t>
  </si>
  <si>
    <t>Replenishment lead-time stability</t>
  </si>
  <si>
    <t>Container / material-handling discipline</t>
  </si>
  <si>
    <t>Visual management</t>
  </si>
  <si>
    <t>Problem-solving cadence</t>
  </si>
  <si>
    <t>ERP / pull authority clarity</t>
  </si>
  <si>
    <t>Leadership ownership</t>
  </si>
  <si>
    <t>READINESS SCORE</t>
  </si>
  <si>
    <t>Average Readiness Score</t>
  </si>
  <si>
    <t>Interpretation</t>
  </si>
  <si>
    <t>12 · Improvement Opportunity Register</t>
  </si>
  <si>
    <t>Convert observations into prioritized actions tied to customer and operating performance.</t>
  </si>
  <si>
    <t>ID</t>
  </si>
  <si>
    <t>Opportunity / Problem</t>
  </si>
  <si>
    <t>Business Impact</t>
  </si>
  <si>
    <t>Countermeasure / Next Step</t>
  </si>
  <si>
    <t>13 · Future-State Pull Design</t>
  </si>
  <si>
    <t>Define the intended control method, parameters, ownership and visual management before implementation.</t>
  </si>
  <si>
    <t>Future Method</t>
  </si>
  <si>
    <t>Trigger / Signal</t>
  </si>
  <si>
    <t>Container / WIP Limit</t>
  </si>
  <si>
    <t>Replenishment Frequency</t>
  </si>
  <si>
    <t>Visual Control</t>
  </si>
  <si>
    <t>Pilot / Implementation Notes</t>
  </si>
  <si>
    <t>14 · Recalculation After Improvement</t>
  </si>
  <si>
    <t>Recalculate inventory and WIP requirements after the underlying operating condition improves.</t>
  </si>
  <si>
    <t>Original Qty</t>
  </si>
  <si>
    <t>Original Lead Time</t>
  </si>
  <si>
    <t>Improved Lead Time</t>
  </si>
  <si>
    <t>Original Protection</t>
  </si>
  <si>
    <t>Revised Protection</t>
  </si>
  <si>
    <t>New Qty</t>
  </si>
  <si>
    <t>Reduction %</t>
  </si>
  <si>
    <t>15 · 30-60-90 Day Action Plan</t>
  </si>
  <si>
    <t>Horizon</t>
  </si>
  <si>
    <t>Expected Result</t>
  </si>
  <si>
    <t>Status</t>
  </si>
  <si>
    <t>Evidence / Follow-up</t>
  </si>
  <si>
    <t>Module 05 · Pull &amp; Inventory Assessment Dashboard</t>
  </si>
  <si>
    <t>A concise management view of readiness, inventory, replenishment and implementation priorities.</t>
  </si>
  <si>
    <t>KEY INDICATORS</t>
  </si>
  <si>
    <t>Pull Readiness Score</t>
  </si>
  <si>
    <t>Average Replenishment Lead Time</t>
  </si>
  <si>
    <t>Current Inventory Qty (observed)</t>
  </si>
  <si>
    <t>Open High/Critical Opportunities</t>
  </si>
  <si>
    <t>90-Day Plan Completion</t>
  </si>
  <si>
    <t>MANAGEMENT REVIEW</t>
  </si>
  <si>
    <t>Question</t>
  </si>
  <si>
    <t>Response / Decision</t>
  </si>
  <si>
    <t>What is the biggest constraint preventing tighter pull?</t>
  </si>
  <si>
    <t>What inventory is currently protecting instability?</t>
  </si>
  <si>
    <t>Which pilot area offers the best learning opportunity?</t>
  </si>
  <si>
    <t>What must improve before inventory is reduced?</t>
  </si>
  <si>
    <t>What leadership decision or support is required now?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</si>
</sst>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"/>
    <numFmt numFmtId="165" formatCode="0.0"/>
    <numFmt numFmtId="166" formatCode="0.0%"/>
    <numFmt numFmtId="167" formatCode="#,##0.0"/>
  </numFmts>
  <fonts count="18" x14ac:knownFonts="1">
    <font>
      <sz val="10"/>
      <name val="Arial"/>
      <family val="2"/>
      <charset val="1"/>
    </font>
    <font>
      <sz val="10"/>
      <name val="Arial"/>
      <family val="2"/>
    </font>
    <font>
      <b/>
      <sz val="18"/>
      <color rgb="FFFFFFFF"/>
      <name val="Calibri"/>
      <family val="2"/>
    </font>
    <font>
      <b/>
      <sz val="10"/>
      <color rgb="FF0B2A4A"/>
      <name val="Calibri"/>
      <family val="2"/>
    </font>
    <font>
      <b/>
      <sz val="12"/>
      <color rgb="FFFFC928"/>
      <name val="Calibri"/>
      <family val="2"/>
    </font>
    <font>
      <b/>
      <sz val="11"/>
      <color rgb="FF0B2A4A"/>
      <name val="Calibri"/>
      <family val="2"/>
    </font>
    <font>
      <sz val="11"/>
      <name val="Calibri"/>
      <family val="2"/>
    </font>
    <font>
      <i/>
      <u/>
      <sz val="9"/>
      <color rgb="FF0E5A8A"/>
      <name val="Calibri"/>
      <family val="2"/>
    </font>
    <font>
      <b/>
      <sz val="11"/>
      <color rgb="FFFFFFFF"/>
      <name val="Calibri"/>
      <family val="2"/>
    </font>
    <font>
      <b/>
      <sz val="14"/>
      <color rgb="FF0B2A4A"/>
      <name val="Calibri"/>
      <family val="2"/>
    </font>
    <font>
      <sz val="10"/>
      <color rgb="FF000000"/>
      <name val="Arial"/>
      <family val="2"/>
    </font>
    <font>
      <sz val="14"/>
      <name val="Calibri"/>
      <family val="2"/>
    </font>
    <font>
      <b/>
      <sz val="14"/>
      <name val="Calibri"/>
      <family val="2"/>
    </font>
    <font>
      <b/>
      <sz val="16"/>
      <color rgb="FFFFC928"/>
      <name val="Calibri"/>
      <family val="2"/>
    </font>
    <font>
      <sz val="16"/>
      <name val="Arial"/>
      <family val="2"/>
      <charset val="1"/>
    </font>
    <font>
      <b/>
      <sz val="18"/>
      <color rgb="FF0B2A4A"/>
      <name val="Calibri"/>
      <family val="2"/>
    </font>
    <font>
      <b/>
      <sz val="24"/>
      <color rgb="FFFFFFFF"/>
      <name val="Calibri"/>
      <family val="2"/>
    </font>
    <font>
      <b/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B2A4A"/>
        <bgColor rgb="FF333333"/>
      </patternFill>
    </fill>
    <fill>
      <patternFill patternType="solid">
        <fgColor rgb="FFFFC928"/>
        <bgColor rgb="FFFFCC99"/>
      </patternFill>
    </fill>
    <fill>
      <patternFill patternType="solid">
        <fgColor rgb="FFEEF5F9"/>
        <bgColor rgb="FFDCEFF8"/>
      </patternFill>
    </fill>
    <fill>
      <patternFill patternType="solid">
        <fgColor rgb="FF0E5A8A"/>
        <bgColor rgb="FF008080"/>
      </patternFill>
    </fill>
    <fill>
      <patternFill patternType="solid">
        <fgColor rgb="FFDCEFF8"/>
        <bgColor rgb="FFDDEFD8"/>
      </patternFill>
    </fill>
    <fill>
      <patternFill patternType="solid">
        <fgColor rgb="FFDDEFD8"/>
        <bgColor rgb="FFDCEFF8"/>
      </patternFill>
    </fill>
    <fill>
      <patternFill patternType="solid">
        <fgColor rgb="FFCEF2FF"/>
        <bgColor indexed="64"/>
      </patternFill>
    </fill>
    <fill>
      <patternFill patternType="solid">
        <fgColor rgb="FFFFFF00"/>
        <bgColor rgb="FFDCEFF8"/>
      </patternFill>
    </fill>
  </fills>
  <borders count="2">
    <border>
      <left/>
      <right/>
      <top/>
      <bottom/>
      <diagonal/>
    </border>
    <border>
      <left style="thin">
        <color rgb="FFC9D6DE"/>
      </left>
      <right style="thin">
        <color rgb="FFC9D6DE"/>
      </right>
      <top style="thin">
        <color rgb="FFC9D6DE"/>
      </top>
      <bottom style="thin">
        <color rgb="FFC9D6DE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1" xfId="0" applyFont="1" applyBorder="1" applyAlignment="1">
      <alignment vertical="top" wrapText="1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4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vertical="top" wrapText="1"/>
    </xf>
    <xf numFmtId="164" fontId="6" fillId="6" borderId="1" xfId="0" applyNumberFormat="1" applyFont="1" applyFill="1" applyBorder="1" applyAlignment="1">
      <alignment vertical="top" wrapText="1"/>
    </xf>
    <xf numFmtId="165" fontId="6" fillId="7" borderId="1" xfId="0" applyNumberFormat="1" applyFont="1" applyFill="1" applyBorder="1" applyAlignment="1">
      <alignment vertical="top" wrapText="1"/>
    </xf>
    <xf numFmtId="166" fontId="6" fillId="7" borderId="1" xfId="0" applyNumberFormat="1" applyFont="1" applyFill="1" applyBorder="1" applyAlignment="1">
      <alignment vertical="top" wrapText="1"/>
    </xf>
    <xf numFmtId="167" fontId="5" fillId="7" borderId="0" xfId="0" applyNumberFormat="1" applyFont="1" applyFill="1" applyAlignment="1">
      <alignment vertical="top" wrapText="1"/>
    </xf>
    <xf numFmtId="165" fontId="5" fillId="7" borderId="0" xfId="0" applyNumberFormat="1" applyFont="1" applyFill="1" applyAlignment="1">
      <alignment vertical="top" wrapText="1"/>
    </xf>
    <xf numFmtId="3" fontId="5" fillId="7" borderId="0" xfId="0" applyNumberFormat="1" applyFont="1" applyFill="1" applyAlignment="1">
      <alignment vertical="top" wrapText="1"/>
    </xf>
    <xf numFmtId="165" fontId="6" fillId="6" borderId="1" xfId="0" applyNumberFormat="1" applyFont="1" applyFill="1" applyBorder="1" applyAlignment="1">
      <alignment vertical="top" wrapText="1"/>
    </xf>
    <xf numFmtId="9" fontId="6" fillId="6" borderId="0" xfId="0" applyNumberFormat="1" applyFont="1" applyFill="1" applyAlignment="1">
      <alignment vertical="top" wrapText="1"/>
    </xf>
    <xf numFmtId="3" fontId="6" fillId="6" borderId="1" xfId="0" applyNumberFormat="1" applyFont="1" applyFill="1" applyBorder="1" applyAlignment="1">
      <alignment vertical="top" wrapText="1"/>
    </xf>
    <xf numFmtId="3" fontId="6" fillId="7" borderId="1" xfId="0" applyNumberFormat="1" applyFont="1" applyFill="1" applyBorder="1" applyAlignment="1">
      <alignment vertical="top" wrapText="1"/>
    </xf>
    <xf numFmtId="2" fontId="5" fillId="7" borderId="1" xfId="0" applyNumberFormat="1" applyFont="1" applyFill="1" applyBorder="1" applyAlignment="1">
      <alignment vertical="top" wrapText="1"/>
    </xf>
    <xf numFmtId="3" fontId="5" fillId="7" borderId="1" xfId="0" applyNumberFormat="1" applyFont="1" applyFill="1" applyBorder="1" applyAlignment="1">
      <alignment vertical="top" wrapText="1"/>
    </xf>
    <xf numFmtId="166" fontId="5" fillId="7" borderId="0" xfId="0" applyNumberFormat="1" applyFont="1" applyFill="1" applyAlignment="1">
      <alignment vertical="top" wrapText="1"/>
    </xf>
    <xf numFmtId="2" fontId="6" fillId="7" borderId="1" xfId="0" applyNumberFormat="1" applyFont="1" applyFill="1" applyBorder="1" applyAlignment="1">
      <alignment vertical="top" wrapText="1"/>
    </xf>
    <xf numFmtId="0" fontId="5" fillId="7" borderId="0" xfId="0" applyFont="1" applyFill="1" applyAlignment="1">
      <alignment vertical="top" wrapText="1"/>
    </xf>
    <xf numFmtId="9" fontId="6" fillId="6" borderId="1" xfId="0" applyNumberFormat="1" applyFont="1" applyFill="1" applyBorder="1" applyAlignment="1">
      <alignment vertical="top" wrapText="1"/>
    </xf>
    <xf numFmtId="166" fontId="6" fillId="0" borderId="1" xfId="0" applyNumberFormat="1" applyFont="1" applyBorder="1" applyAlignment="1">
      <alignment vertical="top" wrapText="1"/>
    </xf>
    <xf numFmtId="0" fontId="5" fillId="4" borderId="0" xfId="0" applyFont="1" applyFill="1" applyAlignment="1">
      <alignment horizontal="left" vertical="center" wrapText="1"/>
    </xf>
    <xf numFmtId="165" fontId="9" fillId="7" borderId="0" xfId="0" applyNumberFormat="1" applyFont="1" applyFill="1"/>
    <xf numFmtId="167" fontId="9" fillId="7" borderId="0" xfId="0" applyNumberFormat="1" applyFont="1" applyFill="1"/>
    <xf numFmtId="0" fontId="9" fillId="7" borderId="0" xfId="0" applyFont="1" applyFill="1"/>
    <xf numFmtId="9" fontId="9" fillId="7" borderId="0" xfId="0" applyNumberFormat="1" applyFont="1" applyFill="1"/>
    <xf numFmtId="0" fontId="8" fillId="5" borderId="0" xfId="0" applyFont="1" applyFill="1" applyAlignment="1">
      <alignment wrapText="1"/>
    </xf>
    <xf numFmtId="0" fontId="6" fillId="6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3" fillId="3" borderId="0" xfId="0" applyFont="1" applyFill="1" applyAlignment="1">
      <alignment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14" fillId="0" borderId="0" xfId="0" applyFont="1"/>
    <xf numFmtId="0" fontId="15" fillId="3" borderId="0" xfId="0" applyFont="1" applyFill="1" applyAlignment="1">
      <alignment wrapText="1"/>
    </xf>
    <xf numFmtId="0" fontId="16" fillId="2" borderId="0" xfId="0" applyFont="1" applyFill="1" applyAlignment="1">
      <alignment horizontal="center" vertical="center"/>
    </xf>
    <xf numFmtId="0" fontId="15" fillId="9" borderId="0" xfId="0" applyFont="1" applyFill="1"/>
    <xf numFmtId="0" fontId="9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5F9"/>
      <rgbColor rgb="FFDCEFF8"/>
      <rgbColor rgb="FF660066"/>
      <rgbColor rgb="FFFF8080"/>
      <rgbColor rgb="FF0E5A8A"/>
      <rgbColor rgb="FFC9D6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F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928"/>
      <rgbColor rgb="FFFF9900"/>
      <rgbColor rgb="FFFF6600"/>
      <rgbColor rgb="FF666699"/>
      <rgbColor rgb="FF969696"/>
      <rgbColor rgb="FF0B2A4A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F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928"/>
    <pageSetUpPr fitToPage="1"/>
  </sheetPr>
  <dimension ref="A1:H31"/>
  <sheetViews>
    <sheetView showGridLines="0" topLeftCell="A13" zoomScaleNormal="100" workbookViewId="0">
      <selection activeCell="B31" sqref="B31:H31"/>
    </sheetView>
  </sheetViews>
  <sheetFormatPr baseColWidth="10" defaultColWidth="8.6640625" defaultRowHeight="13" x14ac:dyDescent="0.15"/>
  <cols>
    <col min="1" max="1" width="25.6640625" bestFit="1" customWidth="1"/>
    <col min="2" max="8" width="22" customWidth="1"/>
  </cols>
  <sheetData>
    <row r="1" spans="1:8" ht="30" customHeight="1" x14ac:dyDescent="0.15">
      <c r="A1" s="48" t="s">
        <v>0</v>
      </c>
      <c r="B1" s="48"/>
      <c r="C1" s="48"/>
      <c r="D1" s="48"/>
      <c r="E1" s="48"/>
      <c r="F1" s="48"/>
      <c r="G1" s="48"/>
      <c r="H1" s="48"/>
    </row>
    <row r="2" spans="1:8" ht="27.75" customHeight="1" x14ac:dyDescent="0.3">
      <c r="A2" s="47" t="s">
        <v>1</v>
      </c>
      <c r="B2" s="47"/>
      <c r="C2" s="47"/>
      <c r="D2" s="47"/>
      <c r="E2" s="47"/>
      <c r="F2" s="47"/>
      <c r="G2" s="47"/>
      <c r="H2" s="47"/>
    </row>
    <row r="4" spans="1:8" s="46" customFormat="1" ht="30" customHeight="1" x14ac:dyDescent="0.2">
      <c r="A4" s="45" t="s">
        <v>2</v>
      </c>
      <c r="B4" s="45"/>
      <c r="C4" s="45"/>
      <c r="D4" s="45"/>
      <c r="E4" s="45"/>
      <c r="F4" s="45"/>
      <c r="G4" s="45"/>
      <c r="H4" s="45"/>
    </row>
    <row r="5" spans="1:8" ht="30" customHeight="1" x14ac:dyDescent="0.15">
      <c r="A5" s="42" t="s">
        <v>3</v>
      </c>
      <c r="B5" s="43" t="s">
        <v>4</v>
      </c>
      <c r="C5" s="43"/>
      <c r="D5" s="43"/>
      <c r="E5" s="43"/>
      <c r="F5" s="43"/>
      <c r="G5" s="43"/>
      <c r="H5" s="43"/>
    </row>
    <row r="6" spans="1:8" ht="30" customHeight="1" x14ac:dyDescent="0.15">
      <c r="A6" s="42" t="s">
        <v>5</v>
      </c>
      <c r="B6" s="43" t="s">
        <v>6</v>
      </c>
      <c r="C6" s="43"/>
      <c r="D6" s="43"/>
      <c r="E6" s="43"/>
      <c r="F6" s="43"/>
      <c r="G6" s="43"/>
      <c r="H6" s="43"/>
    </row>
    <row r="7" spans="1:8" ht="30" customHeight="1" x14ac:dyDescent="0.15">
      <c r="A7" s="42" t="s">
        <v>7</v>
      </c>
      <c r="B7" s="43" t="s">
        <v>8</v>
      </c>
      <c r="C7" s="43"/>
      <c r="D7" s="43"/>
      <c r="E7" s="43"/>
      <c r="F7" s="43"/>
      <c r="G7" s="43"/>
      <c r="H7" s="43"/>
    </row>
    <row r="8" spans="1:8" ht="30" customHeight="1" x14ac:dyDescent="0.15">
      <c r="A8" s="42" t="s">
        <v>9</v>
      </c>
      <c r="B8" s="43" t="s">
        <v>10</v>
      </c>
      <c r="C8" s="43"/>
      <c r="D8" s="43"/>
      <c r="E8" s="43"/>
      <c r="F8" s="43"/>
      <c r="G8" s="43"/>
      <c r="H8" s="43"/>
    </row>
    <row r="9" spans="1:8" ht="30" customHeight="1" x14ac:dyDescent="0.15">
      <c r="A9" s="42" t="s">
        <v>11</v>
      </c>
      <c r="B9" s="43" t="s">
        <v>12</v>
      </c>
      <c r="C9" s="43"/>
      <c r="D9" s="43"/>
      <c r="E9" s="43"/>
      <c r="F9" s="43"/>
      <c r="G9" s="43"/>
      <c r="H9" s="43"/>
    </row>
    <row r="10" spans="1:8" ht="30" customHeight="1" x14ac:dyDescent="0.15">
      <c r="A10" s="42" t="s">
        <v>13</v>
      </c>
      <c r="B10" s="43" t="s">
        <v>14</v>
      </c>
      <c r="C10" s="43"/>
      <c r="D10" s="43"/>
      <c r="E10" s="43"/>
      <c r="F10" s="43"/>
      <c r="G10" s="43"/>
      <c r="H10" s="43"/>
    </row>
    <row r="12" spans="1:8" ht="30" customHeight="1" x14ac:dyDescent="0.3">
      <c r="A12" s="49" t="s">
        <v>15</v>
      </c>
      <c r="B12" s="49"/>
      <c r="C12" s="49"/>
      <c r="D12" s="49"/>
      <c r="E12" s="49"/>
      <c r="F12" s="49"/>
      <c r="G12" s="49"/>
      <c r="H12" s="49"/>
    </row>
    <row r="14" spans="1:8" ht="30" customHeight="1" x14ac:dyDescent="0.15">
      <c r="A14" s="44" t="s">
        <v>16</v>
      </c>
      <c r="B14" s="44"/>
      <c r="C14" s="44"/>
      <c r="D14" s="44"/>
      <c r="E14" s="44"/>
      <c r="F14" s="44"/>
      <c r="G14" s="44"/>
      <c r="H14" s="44"/>
    </row>
    <row r="15" spans="1:8" ht="30" customHeight="1" x14ac:dyDescent="0.15">
      <c r="A15" s="42" t="s">
        <v>17</v>
      </c>
      <c r="B15" s="43" t="s">
        <v>18</v>
      </c>
      <c r="C15" s="43"/>
      <c r="D15" s="43"/>
      <c r="E15" s="43"/>
      <c r="F15" s="43"/>
      <c r="G15" s="43"/>
      <c r="H15" s="43"/>
    </row>
    <row r="16" spans="1:8" ht="30" customHeight="1" x14ac:dyDescent="0.15">
      <c r="A16" s="42" t="s">
        <v>19</v>
      </c>
      <c r="B16" s="43" t="s">
        <v>20</v>
      </c>
      <c r="C16" s="43"/>
      <c r="D16" s="43"/>
      <c r="E16" s="43"/>
      <c r="F16" s="43"/>
      <c r="G16" s="43"/>
      <c r="H16" s="43"/>
    </row>
    <row r="17" spans="1:8" ht="30" customHeight="1" x14ac:dyDescent="0.15">
      <c r="A17" s="42" t="s">
        <v>21</v>
      </c>
      <c r="B17" s="43" t="s">
        <v>22</v>
      </c>
      <c r="C17" s="43"/>
      <c r="D17" s="43"/>
      <c r="E17" s="43"/>
      <c r="F17" s="43"/>
      <c r="G17" s="43"/>
      <c r="H17" s="43"/>
    </row>
    <row r="18" spans="1:8" ht="30" customHeight="1" x14ac:dyDescent="0.15">
      <c r="A18" s="42" t="s">
        <v>23</v>
      </c>
      <c r="B18" s="43" t="s">
        <v>24</v>
      </c>
      <c r="C18" s="43"/>
      <c r="D18" s="43"/>
      <c r="E18" s="43"/>
      <c r="F18" s="43"/>
      <c r="G18" s="43"/>
      <c r="H18" s="43"/>
    </row>
    <row r="19" spans="1:8" ht="30" customHeight="1" x14ac:dyDescent="0.15">
      <c r="A19" s="42" t="s">
        <v>25</v>
      </c>
      <c r="B19" s="43" t="s">
        <v>26</v>
      </c>
      <c r="C19" s="43"/>
      <c r="D19" s="43"/>
      <c r="E19" s="43"/>
      <c r="F19" s="43"/>
      <c r="G19" s="43"/>
      <c r="H19" s="43"/>
    </row>
    <row r="20" spans="1:8" ht="30" customHeight="1" x14ac:dyDescent="0.15">
      <c r="A20" s="42" t="s">
        <v>27</v>
      </c>
      <c r="B20" s="43" t="s">
        <v>28</v>
      </c>
      <c r="C20" s="43"/>
      <c r="D20" s="43"/>
      <c r="E20" s="43"/>
      <c r="F20" s="43"/>
      <c r="G20" s="43"/>
      <c r="H20" s="43"/>
    </row>
    <row r="21" spans="1:8" ht="30" customHeight="1" x14ac:dyDescent="0.15">
      <c r="A21" s="42" t="s">
        <v>29</v>
      </c>
      <c r="B21" s="43" t="s">
        <v>30</v>
      </c>
      <c r="C21" s="43"/>
      <c r="D21" s="43"/>
      <c r="E21" s="43"/>
      <c r="F21" s="43"/>
      <c r="G21" s="43"/>
      <c r="H21" s="43"/>
    </row>
    <row r="22" spans="1:8" ht="30" customHeight="1" x14ac:dyDescent="0.15">
      <c r="A22" s="42" t="s">
        <v>31</v>
      </c>
      <c r="B22" s="43" t="s">
        <v>32</v>
      </c>
      <c r="C22" s="43"/>
      <c r="D22" s="43"/>
      <c r="E22" s="43"/>
      <c r="F22" s="43"/>
      <c r="G22" s="43"/>
      <c r="H22" s="43"/>
    </row>
    <row r="23" spans="1:8" ht="30" customHeight="1" x14ac:dyDescent="0.15">
      <c r="A23" s="42" t="s">
        <v>33</v>
      </c>
      <c r="B23" s="43" t="s">
        <v>34</v>
      </c>
      <c r="C23" s="43"/>
      <c r="D23" s="43"/>
      <c r="E23" s="43"/>
      <c r="F23" s="43"/>
      <c r="G23" s="43"/>
      <c r="H23" s="43"/>
    </row>
    <row r="24" spans="1:8" ht="30" customHeight="1" x14ac:dyDescent="0.15">
      <c r="A24" s="42" t="s">
        <v>35</v>
      </c>
      <c r="B24" s="43" t="s">
        <v>36</v>
      </c>
      <c r="C24" s="43"/>
      <c r="D24" s="43"/>
      <c r="E24" s="43"/>
      <c r="F24" s="43"/>
      <c r="G24" s="43"/>
      <c r="H24" s="43"/>
    </row>
    <row r="25" spans="1:8" ht="30" customHeight="1" x14ac:dyDescent="0.15">
      <c r="A25" s="42" t="s">
        <v>37</v>
      </c>
      <c r="B25" s="43" t="s">
        <v>38</v>
      </c>
      <c r="C25" s="43"/>
      <c r="D25" s="43"/>
      <c r="E25" s="43"/>
      <c r="F25" s="43"/>
      <c r="G25" s="43"/>
      <c r="H25" s="43"/>
    </row>
    <row r="26" spans="1:8" ht="30" customHeight="1" x14ac:dyDescent="0.15">
      <c r="A26" s="42" t="s">
        <v>39</v>
      </c>
      <c r="B26" s="43" t="s">
        <v>40</v>
      </c>
      <c r="C26" s="43"/>
      <c r="D26" s="43"/>
      <c r="E26" s="43"/>
      <c r="F26" s="43"/>
      <c r="G26" s="43"/>
      <c r="H26" s="43"/>
    </row>
    <row r="27" spans="1:8" ht="30" customHeight="1" x14ac:dyDescent="0.15">
      <c r="A27" s="42" t="s">
        <v>41</v>
      </c>
      <c r="B27" s="43" t="s">
        <v>42</v>
      </c>
      <c r="C27" s="43"/>
      <c r="D27" s="43"/>
      <c r="E27" s="43"/>
      <c r="F27" s="43"/>
      <c r="G27" s="43"/>
      <c r="H27" s="43"/>
    </row>
    <row r="28" spans="1:8" ht="30" customHeight="1" x14ac:dyDescent="0.15">
      <c r="A28" s="42" t="s">
        <v>43</v>
      </c>
      <c r="B28" s="43" t="s">
        <v>44</v>
      </c>
      <c r="C28" s="43"/>
      <c r="D28" s="43"/>
      <c r="E28" s="43"/>
      <c r="F28" s="43"/>
      <c r="G28" s="43"/>
      <c r="H28" s="43"/>
    </row>
    <row r="29" spans="1:8" ht="30" customHeight="1" x14ac:dyDescent="0.15">
      <c r="A29" s="42" t="s">
        <v>45</v>
      </c>
      <c r="B29" s="43" t="s">
        <v>46</v>
      </c>
      <c r="C29" s="43"/>
      <c r="D29" s="43"/>
      <c r="E29" s="43"/>
      <c r="F29" s="43"/>
      <c r="G29" s="43"/>
      <c r="H29" s="43"/>
    </row>
    <row r="30" spans="1:8" ht="30" customHeight="1" x14ac:dyDescent="0.15">
      <c r="A30" s="42" t="s">
        <v>47</v>
      </c>
      <c r="B30" s="43" t="s">
        <v>48</v>
      </c>
      <c r="C30" s="43"/>
      <c r="D30" s="43"/>
      <c r="E30" s="43"/>
      <c r="F30" s="43"/>
      <c r="G30" s="43"/>
      <c r="H30" s="43"/>
    </row>
    <row r="31" spans="1:8" ht="30" customHeight="1" x14ac:dyDescent="0.15">
      <c r="A31" s="42" t="s">
        <v>49</v>
      </c>
      <c r="B31" s="43" t="s">
        <v>50</v>
      </c>
      <c r="C31" s="43"/>
      <c r="D31" s="43"/>
      <c r="E31" s="43"/>
      <c r="F31" s="43"/>
      <c r="G31" s="43"/>
      <c r="H31" s="43"/>
    </row>
  </sheetData>
  <mergeCells count="28">
    <mergeCell ref="A1:H1"/>
    <mergeCell ref="A2:H2"/>
    <mergeCell ref="A4:H4"/>
    <mergeCell ref="A12:H12"/>
    <mergeCell ref="A14:H14"/>
    <mergeCell ref="B5:H5"/>
    <mergeCell ref="B6:H6"/>
    <mergeCell ref="B7:H7"/>
    <mergeCell ref="B8:H8"/>
    <mergeCell ref="B9:H9"/>
    <mergeCell ref="B10:H10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30:H30"/>
    <mergeCell ref="B31:H31"/>
    <mergeCell ref="B25:H25"/>
    <mergeCell ref="B26:H26"/>
    <mergeCell ref="B27:H27"/>
    <mergeCell ref="B28:H28"/>
    <mergeCell ref="B29:H29"/>
  </mergeCell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928"/>
    <pageSetUpPr fitToPage="1"/>
  </sheetPr>
  <dimension ref="A1:H16"/>
  <sheetViews>
    <sheetView showGridLines="0" zoomScaleNormal="100" workbookViewId="0">
      <selection activeCell="B16" sqref="B16:H16"/>
    </sheetView>
  </sheetViews>
  <sheetFormatPr baseColWidth="10" defaultColWidth="8.6640625" defaultRowHeight="13" x14ac:dyDescent="0.15"/>
  <cols>
    <col min="1" max="8" width="24" customWidth="1"/>
  </cols>
  <sheetData>
    <row r="1" spans="1:8" ht="30" customHeight="1" x14ac:dyDescent="0.15">
      <c r="A1" s="37" t="s">
        <v>51</v>
      </c>
      <c r="B1" s="37"/>
      <c r="C1" s="37"/>
      <c r="D1" s="37"/>
      <c r="E1" s="37"/>
      <c r="F1" s="37"/>
      <c r="G1" s="37"/>
      <c r="H1" s="37"/>
    </row>
    <row r="2" spans="1:8" ht="27.75" customHeight="1" x14ac:dyDescent="0.15">
      <c r="A2" s="38" t="s">
        <v>52</v>
      </c>
      <c r="B2" s="38"/>
      <c r="C2" s="38"/>
      <c r="D2" s="38"/>
      <c r="E2" s="38"/>
      <c r="F2" s="38"/>
      <c r="G2" s="38"/>
      <c r="H2" s="38"/>
    </row>
    <row r="3" spans="1:8" ht="18" x14ac:dyDescent="0.2">
      <c r="A3" s="52" t="s">
        <v>53</v>
      </c>
    </row>
    <row r="4" spans="1:8" ht="24" customHeight="1" x14ac:dyDescent="0.15">
      <c r="A4" s="2" t="s">
        <v>54</v>
      </c>
      <c r="B4" s="39" t="s">
        <v>55</v>
      </c>
      <c r="C4" s="39"/>
      <c r="D4" s="39"/>
      <c r="E4" s="39"/>
      <c r="F4" s="39"/>
      <c r="G4" s="39"/>
      <c r="H4" s="39"/>
    </row>
    <row r="5" spans="1:8" ht="33.75" customHeight="1" x14ac:dyDescent="0.15">
      <c r="A5" s="50" t="s">
        <v>56</v>
      </c>
      <c r="B5" s="51" t="s">
        <v>57</v>
      </c>
      <c r="C5" s="51"/>
      <c r="D5" s="51"/>
      <c r="E5" s="51"/>
      <c r="F5" s="51"/>
      <c r="G5" s="51"/>
      <c r="H5" s="51"/>
    </row>
    <row r="6" spans="1:8" ht="33.75" customHeight="1" x14ac:dyDescent="0.15">
      <c r="A6" s="50" t="s">
        <v>58</v>
      </c>
      <c r="B6" s="51" t="s">
        <v>59</v>
      </c>
      <c r="C6" s="51"/>
      <c r="D6" s="51"/>
      <c r="E6" s="51"/>
      <c r="F6" s="51"/>
      <c r="G6" s="51"/>
      <c r="H6" s="51"/>
    </row>
    <row r="7" spans="1:8" ht="33.75" customHeight="1" x14ac:dyDescent="0.15">
      <c r="A7" s="50" t="s">
        <v>60</v>
      </c>
      <c r="B7" s="51" t="s">
        <v>61</v>
      </c>
      <c r="C7" s="51"/>
      <c r="D7" s="51"/>
      <c r="E7" s="51"/>
      <c r="F7" s="51"/>
      <c r="G7" s="51"/>
      <c r="H7" s="51"/>
    </row>
    <row r="8" spans="1:8" ht="33.75" customHeight="1" x14ac:dyDescent="0.15">
      <c r="A8" s="50" t="s">
        <v>62</v>
      </c>
      <c r="B8" s="51" t="s">
        <v>63</v>
      </c>
      <c r="C8" s="51"/>
      <c r="D8" s="51"/>
      <c r="E8" s="51"/>
      <c r="F8" s="51"/>
      <c r="G8" s="51"/>
      <c r="H8" s="51"/>
    </row>
    <row r="9" spans="1:8" ht="33.75" customHeight="1" x14ac:dyDescent="0.15">
      <c r="A9" s="50" t="s">
        <v>64</v>
      </c>
      <c r="B9" s="51" t="s">
        <v>65</v>
      </c>
      <c r="C9" s="51"/>
      <c r="D9" s="51"/>
      <c r="E9" s="51"/>
      <c r="F9" s="51"/>
      <c r="G9" s="51"/>
      <c r="H9" s="51"/>
    </row>
    <row r="10" spans="1:8" ht="33.75" customHeight="1" x14ac:dyDescent="0.15">
      <c r="A10" s="50" t="s">
        <v>66</v>
      </c>
      <c r="B10" s="51" t="s">
        <v>67</v>
      </c>
      <c r="C10" s="51"/>
      <c r="D10" s="51"/>
      <c r="E10" s="51"/>
      <c r="F10" s="51"/>
      <c r="G10" s="51"/>
      <c r="H10" s="51"/>
    </row>
    <row r="11" spans="1:8" ht="33.75" customHeight="1" x14ac:dyDescent="0.15">
      <c r="A11" s="50" t="s">
        <v>68</v>
      </c>
      <c r="B11" s="51" t="s">
        <v>69</v>
      </c>
      <c r="C11" s="51"/>
      <c r="D11" s="51"/>
      <c r="E11" s="51"/>
      <c r="F11" s="51"/>
      <c r="G11" s="51"/>
      <c r="H11" s="51"/>
    </row>
    <row r="12" spans="1:8" ht="33.75" customHeight="1" x14ac:dyDescent="0.15">
      <c r="A12" s="50" t="s">
        <v>70</v>
      </c>
      <c r="B12" s="51" t="s">
        <v>71</v>
      </c>
      <c r="C12" s="51"/>
      <c r="D12" s="51"/>
      <c r="E12" s="51"/>
      <c r="F12" s="51"/>
      <c r="G12" s="51"/>
      <c r="H12" s="51"/>
    </row>
    <row r="13" spans="1:8" ht="33.75" customHeight="1" x14ac:dyDescent="0.15">
      <c r="A13" s="50" t="s">
        <v>72</v>
      </c>
      <c r="B13" s="51" t="s">
        <v>73</v>
      </c>
      <c r="C13" s="51"/>
      <c r="D13" s="51"/>
      <c r="E13" s="51"/>
      <c r="F13" s="51"/>
      <c r="G13" s="51"/>
      <c r="H13" s="51"/>
    </row>
    <row r="14" spans="1:8" ht="33.75" customHeight="1" x14ac:dyDescent="0.15">
      <c r="A14" s="50" t="s">
        <v>74</v>
      </c>
      <c r="B14" s="51" t="s">
        <v>75</v>
      </c>
      <c r="C14" s="51"/>
      <c r="D14" s="51"/>
      <c r="E14" s="51"/>
      <c r="F14" s="51"/>
      <c r="G14" s="51"/>
      <c r="H14" s="51"/>
    </row>
    <row r="15" spans="1:8" ht="33.75" customHeight="1" x14ac:dyDescent="0.15">
      <c r="A15" s="50" t="s">
        <v>76</v>
      </c>
      <c r="B15" s="51" t="s">
        <v>77</v>
      </c>
      <c r="C15" s="51"/>
      <c r="D15" s="51"/>
      <c r="E15" s="51"/>
      <c r="F15" s="51"/>
      <c r="G15" s="51"/>
      <c r="H15" s="51"/>
    </row>
    <row r="16" spans="1:8" ht="33.75" customHeight="1" x14ac:dyDescent="0.15">
      <c r="A16" s="50" t="s">
        <v>78</v>
      </c>
      <c r="B16" s="51" t="s">
        <v>79</v>
      </c>
      <c r="C16" s="51"/>
      <c r="D16" s="51"/>
      <c r="E16" s="51"/>
      <c r="F16" s="51"/>
      <c r="G16" s="51"/>
      <c r="H16" s="51"/>
    </row>
  </sheetData>
  <mergeCells count="15">
    <mergeCell ref="A1:H1"/>
    <mergeCell ref="A2:H2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E5A8A"/>
    <pageSetUpPr fitToPage="1"/>
  </sheetPr>
  <dimension ref="A1:H4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3" sqref="H3"/>
    </sheetView>
  </sheetViews>
  <sheetFormatPr baseColWidth="10" defaultColWidth="8.6640625" defaultRowHeight="13" x14ac:dyDescent="0.15"/>
  <cols>
    <col min="1" max="1" width="20" customWidth="1"/>
    <col min="2" max="8" width="24" customWidth="1"/>
  </cols>
  <sheetData>
    <row r="1" spans="1:8" ht="30" customHeight="1" x14ac:dyDescent="0.15">
      <c r="A1" s="34" t="s">
        <v>80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18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81</v>
      </c>
      <c r="B4" s="8" t="s">
        <v>82</v>
      </c>
      <c r="C4" s="8" t="s">
        <v>83</v>
      </c>
      <c r="D4" s="8" t="s">
        <v>84</v>
      </c>
      <c r="E4" s="8" t="s">
        <v>85</v>
      </c>
      <c r="F4" s="8" t="s">
        <v>86</v>
      </c>
      <c r="G4" s="8" t="s">
        <v>87</v>
      </c>
      <c r="H4" s="8" t="s">
        <v>88</v>
      </c>
    </row>
    <row r="5" spans="1:8" ht="30" customHeight="1" x14ac:dyDescent="0.15">
      <c r="A5" s="4" t="s">
        <v>89</v>
      </c>
      <c r="B5" s="9"/>
      <c r="C5" s="9"/>
      <c r="D5" s="9"/>
      <c r="E5" s="9"/>
      <c r="F5" s="10"/>
      <c r="G5" s="9"/>
      <c r="H5" s="9"/>
    </row>
    <row r="6" spans="1:8" ht="30" customHeight="1" x14ac:dyDescent="0.15">
      <c r="A6" s="4" t="s">
        <v>90</v>
      </c>
      <c r="B6" s="9"/>
      <c r="C6" s="9"/>
      <c r="D6" s="9"/>
      <c r="E6" s="9"/>
      <c r="F6" s="10"/>
      <c r="G6" s="9"/>
      <c r="H6" s="9"/>
    </row>
    <row r="7" spans="1:8" ht="30" customHeight="1" x14ac:dyDescent="0.15">
      <c r="A7" s="4" t="s">
        <v>91</v>
      </c>
      <c r="B7" s="9"/>
      <c r="C7" s="9"/>
      <c r="D7" s="9"/>
      <c r="E7" s="9"/>
      <c r="F7" s="10"/>
      <c r="G7" s="9"/>
      <c r="H7" s="9"/>
    </row>
    <row r="8" spans="1:8" ht="30" customHeight="1" x14ac:dyDescent="0.15">
      <c r="A8" s="4" t="s">
        <v>92</v>
      </c>
      <c r="B8" s="9"/>
      <c r="C8" s="9"/>
      <c r="D8" s="9"/>
      <c r="E8" s="9"/>
      <c r="F8" s="10"/>
      <c r="G8" s="9"/>
      <c r="H8" s="9"/>
    </row>
    <row r="9" spans="1:8" ht="30" customHeight="1" x14ac:dyDescent="0.15">
      <c r="A9" s="4" t="s">
        <v>93</v>
      </c>
      <c r="B9" s="9"/>
      <c r="C9" s="9"/>
      <c r="D9" s="9"/>
      <c r="E9" s="9"/>
      <c r="F9" s="10"/>
      <c r="G9" s="9"/>
      <c r="H9" s="9"/>
    </row>
    <row r="10" spans="1:8" ht="30" customHeight="1" x14ac:dyDescent="0.15">
      <c r="A10" s="4" t="s">
        <v>94</v>
      </c>
      <c r="B10" s="9"/>
      <c r="C10" s="9"/>
      <c r="D10" s="9"/>
      <c r="E10" s="9"/>
      <c r="F10" s="10"/>
      <c r="G10" s="9"/>
      <c r="H10" s="9"/>
    </row>
    <row r="11" spans="1:8" ht="30" customHeight="1" x14ac:dyDescent="0.15">
      <c r="A11" s="4" t="s">
        <v>95</v>
      </c>
      <c r="B11" s="9"/>
      <c r="C11" s="9"/>
      <c r="D11" s="9"/>
      <c r="E11" s="9"/>
      <c r="F11" s="10"/>
      <c r="G11" s="9"/>
      <c r="H11" s="9"/>
    </row>
    <row r="12" spans="1:8" ht="30" customHeight="1" x14ac:dyDescent="0.15">
      <c r="A12" s="4" t="s">
        <v>96</v>
      </c>
      <c r="B12" s="9"/>
      <c r="C12" s="9"/>
      <c r="D12" s="9"/>
      <c r="E12" s="9"/>
      <c r="F12" s="10"/>
      <c r="G12" s="9"/>
      <c r="H12" s="9"/>
    </row>
    <row r="13" spans="1:8" ht="30" customHeight="1" x14ac:dyDescent="0.15">
      <c r="A13" s="4" t="s">
        <v>97</v>
      </c>
      <c r="B13" s="9"/>
      <c r="C13" s="9"/>
      <c r="D13" s="9"/>
      <c r="E13" s="9"/>
      <c r="F13" s="10"/>
      <c r="G13" s="9"/>
      <c r="H13" s="9"/>
    </row>
    <row r="14" spans="1:8" ht="30" customHeight="1" x14ac:dyDescent="0.15">
      <c r="A14" s="4" t="s">
        <v>98</v>
      </c>
      <c r="B14" s="9"/>
      <c r="C14" s="9"/>
      <c r="D14" s="9"/>
      <c r="E14" s="9"/>
      <c r="F14" s="10"/>
      <c r="G14" s="9"/>
      <c r="H14" s="9"/>
    </row>
    <row r="15" spans="1:8" ht="30" customHeight="1" x14ac:dyDescent="0.15">
      <c r="A15" s="4" t="s">
        <v>99</v>
      </c>
      <c r="B15" s="9"/>
      <c r="C15" s="9"/>
      <c r="D15" s="9"/>
      <c r="E15" s="9"/>
      <c r="F15" s="10"/>
      <c r="G15" s="9"/>
      <c r="H15" s="9"/>
    </row>
    <row r="16" spans="1:8" ht="30" customHeight="1" x14ac:dyDescent="0.15">
      <c r="A16" s="4" t="s">
        <v>100</v>
      </c>
      <c r="B16" s="9"/>
      <c r="C16" s="9"/>
      <c r="D16" s="9"/>
      <c r="E16" s="9"/>
      <c r="F16" s="10"/>
      <c r="G16" s="9"/>
      <c r="H16" s="9"/>
    </row>
    <row r="17" spans="1:8" ht="30" customHeight="1" x14ac:dyDescent="0.15">
      <c r="A17" s="5"/>
      <c r="B17" s="5"/>
      <c r="C17" s="5"/>
      <c r="D17" s="5"/>
      <c r="E17" s="5"/>
      <c r="F17" s="5"/>
      <c r="G17" s="5"/>
      <c r="H17" s="5"/>
    </row>
    <row r="18" spans="1:8" ht="30" customHeight="1" x14ac:dyDescent="0.15">
      <c r="A18" s="5"/>
      <c r="B18" s="5"/>
      <c r="C18" s="5"/>
      <c r="D18" s="5"/>
      <c r="E18" s="5"/>
      <c r="F18" s="5"/>
      <c r="G18" s="5"/>
      <c r="H18" s="5"/>
    </row>
    <row r="19" spans="1:8" ht="30" customHeight="1" x14ac:dyDescent="0.15">
      <c r="A19" s="5"/>
      <c r="B19" s="5"/>
      <c r="C19" s="5"/>
      <c r="D19" s="5"/>
      <c r="E19" s="5"/>
      <c r="F19" s="5"/>
      <c r="G19" s="5"/>
      <c r="H19" s="5"/>
    </row>
    <row r="20" spans="1:8" ht="30" customHeight="1" x14ac:dyDescent="0.15">
      <c r="A20" s="5"/>
      <c r="B20" s="5"/>
      <c r="C20" s="5"/>
      <c r="D20" s="5"/>
      <c r="E20" s="5"/>
      <c r="F20" s="5"/>
      <c r="G20" s="5"/>
      <c r="H20" s="5"/>
    </row>
    <row r="21" spans="1:8" ht="30" customHeight="1" x14ac:dyDescent="0.15">
      <c r="A21" s="5"/>
      <c r="B21" s="5"/>
      <c r="C21" s="5"/>
      <c r="D21" s="5"/>
      <c r="E21" s="5"/>
      <c r="F21" s="5"/>
      <c r="G21" s="5"/>
      <c r="H21" s="5"/>
    </row>
    <row r="22" spans="1:8" ht="30" customHeight="1" x14ac:dyDescent="0.15">
      <c r="A22" s="5"/>
      <c r="B22" s="5"/>
      <c r="C22" s="5"/>
      <c r="D22" s="5"/>
      <c r="E22" s="5"/>
      <c r="F22" s="5"/>
      <c r="G22" s="5"/>
      <c r="H22" s="5"/>
    </row>
    <row r="23" spans="1:8" ht="30" customHeight="1" x14ac:dyDescent="0.15">
      <c r="A23" s="5"/>
      <c r="B23" s="5"/>
      <c r="C23" s="5"/>
      <c r="D23" s="5"/>
      <c r="E23" s="5"/>
      <c r="F23" s="5"/>
      <c r="G23" s="5"/>
      <c r="H23" s="5"/>
    </row>
    <row r="24" spans="1:8" ht="30" customHeight="1" x14ac:dyDescent="0.15">
      <c r="A24" s="5"/>
      <c r="B24" s="5"/>
      <c r="C24" s="5"/>
      <c r="D24" s="5"/>
      <c r="E24" s="5"/>
      <c r="F24" s="5"/>
      <c r="G24" s="5"/>
      <c r="H24" s="5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2">
    <mergeCell ref="A1:H1"/>
    <mergeCell ref="A2:H2"/>
  </mergeCell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1" width="16" customWidth="1"/>
    <col min="2" max="7" width="18" customWidth="1"/>
    <col min="8" max="8" width="28" customWidth="1"/>
  </cols>
  <sheetData>
    <row r="1" spans="1:8" ht="30" customHeight="1" x14ac:dyDescent="0.15">
      <c r="A1" s="34" t="s">
        <v>101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20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</row>
    <row r="4" spans="1:8" ht="27.75" customHeight="1" x14ac:dyDescent="0.15">
      <c r="A4" s="8" t="s">
        <v>102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8" t="s">
        <v>88</v>
      </c>
    </row>
    <row r="5" spans="1:8" ht="30" customHeight="1" x14ac:dyDescent="0.15">
      <c r="A5" s="9"/>
      <c r="B5" s="9"/>
      <c r="C5" s="9"/>
      <c r="D5" s="11">
        <f t="shared" ref="D5:D16" si="0">IFERROR(B5/C5,0)</f>
        <v>0</v>
      </c>
      <c r="E5" s="9"/>
      <c r="F5" s="12">
        <f t="shared" ref="F5:F16" si="1">IFERROR((E5-B5)/B5,0)</f>
        <v>0</v>
      </c>
      <c r="G5" s="11">
        <f t="shared" ref="G5:G16" si="2">IFERROR(C5*60/B5,0)</f>
        <v>0</v>
      </c>
      <c r="H5" s="9"/>
    </row>
    <row r="6" spans="1:8" ht="30" customHeight="1" x14ac:dyDescent="0.15">
      <c r="A6" s="9"/>
      <c r="B6" s="9"/>
      <c r="C6" s="9"/>
      <c r="D6" s="11">
        <f t="shared" si="0"/>
        <v>0</v>
      </c>
      <c r="E6" s="9"/>
      <c r="F6" s="12">
        <f t="shared" si="1"/>
        <v>0</v>
      </c>
      <c r="G6" s="11">
        <f t="shared" si="2"/>
        <v>0</v>
      </c>
      <c r="H6" s="9"/>
    </row>
    <row r="7" spans="1:8" ht="30" customHeight="1" x14ac:dyDescent="0.15">
      <c r="A7" s="9"/>
      <c r="B7" s="9"/>
      <c r="C7" s="9"/>
      <c r="D7" s="11">
        <f t="shared" si="0"/>
        <v>0</v>
      </c>
      <c r="E7" s="9"/>
      <c r="F7" s="12">
        <f t="shared" si="1"/>
        <v>0</v>
      </c>
      <c r="G7" s="11">
        <f t="shared" si="2"/>
        <v>0</v>
      </c>
      <c r="H7" s="9"/>
    </row>
    <row r="8" spans="1:8" ht="30" customHeight="1" x14ac:dyDescent="0.15">
      <c r="A8" s="9"/>
      <c r="B8" s="9"/>
      <c r="C8" s="9"/>
      <c r="D8" s="11">
        <f t="shared" si="0"/>
        <v>0</v>
      </c>
      <c r="E8" s="9"/>
      <c r="F8" s="12">
        <f t="shared" si="1"/>
        <v>0</v>
      </c>
      <c r="G8" s="11">
        <f t="shared" si="2"/>
        <v>0</v>
      </c>
      <c r="H8" s="9"/>
    </row>
    <row r="9" spans="1:8" ht="30" customHeight="1" x14ac:dyDescent="0.15">
      <c r="A9" s="9"/>
      <c r="B9" s="9"/>
      <c r="C9" s="9"/>
      <c r="D9" s="11">
        <f t="shared" si="0"/>
        <v>0</v>
      </c>
      <c r="E9" s="9"/>
      <c r="F9" s="12">
        <f t="shared" si="1"/>
        <v>0</v>
      </c>
      <c r="G9" s="11">
        <f t="shared" si="2"/>
        <v>0</v>
      </c>
      <c r="H9" s="9"/>
    </row>
    <row r="10" spans="1:8" ht="30" customHeight="1" x14ac:dyDescent="0.15">
      <c r="A10" s="9"/>
      <c r="B10" s="9"/>
      <c r="C10" s="9"/>
      <c r="D10" s="11">
        <f t="shared" si="0"/>
        <v>0</v>
      </c>
      <c r="E10" s="9"/>
      <c r="F10" s="12">
        <f t="shared" si="1"/>
        <v>0</v>
      </c>
      <c r="G10" s="11">
        <f t="shared" si="2"/>
        <v>0</v>
      </c>
      <c r="H10" s="9"/>
    </row>
    <row r="11" spans="1:8" ht="30" customHeight="1" x14ac:dyDescent="0.15">
      <c r="A11" s="9"/>
      <c r="B11" s="9"/>
      <c r="C11" s="9"/>
      <c r="D11" s="11">
        <f t="shared" si="0"/>
        <v>0</v>
      </c>
      <c r="E11" s="9"/>
      <c r="F11" s="12">
        <f t="shared" si="1"/>
        <v>0</v>
      </c>
      <c r="G11" s="11">
        <f t="shared" si="2"/>
        <v>0</v>
      </c>
      <c r="H11" s="9"/>
    </row>
    <row r="12" spans="1:8" ht="30" customHeight="1" x14ac:dyDescent="0.15">
      <c r="A12" s="9"/>
      <c r="B12" s="9"/>
      <c r="C12" s="9"/>
      <c r="D12" s="11">
        <f t="shared" si="0"/>
        <v>0</v>
      </c>
      <c r="E12" s="9"/>
      <c r="F12" s="12">
        <f t="shared" si="1"/>
        <v>0</v>
      </c>
      <c r="G12" s="11">
        <f t="shared" si="2"/>
        <v>0</v>
      </c>
      <c r="H12" s="9"/>
    </row>
    <row r="13" spans="1:8" ht="30" customHeight="1" x14ac:dyDescent="0.15">
      <c r="A13" s="9"/>
      <c r="B13" s="9"/>
      <c r="C13" s="9"/>
      <c r="D13" s="11">
        <f t="shared" si="0"/>
        <v>0</v>
      </c>
      <c r="E13" s="9"/>
      <c r="F13" s="12">
        <f t="shared" si="1"/>
        <v>0</v>
      </c>
      <c r="G13" s="11">
        <f t="shared" si="2"/>
        <v>0</v>
      </c>
      <c r="H13" s="9"/>
    </row>
    <row r="14" spans="1:8" ht="30" customHeight="1" x14ac:dyDescent="0.15">
      <c r="A14" s="9"/>
      <c r="B14" s="9"/>
      <c r="C14" s="9"/>
      <c r="D14" s="11">
        <f t="shared" si="0"/>
        <v>0</v>
      </c>
      <c r="E14" s="9"/>
      <c r="F14" s="12">
        <f t="shared" si="1"/>
        <v>0</v>
      </c>
      <c r="G14" s="11">
        <f t="shared" si="2"/>
        <v>0</v>
      </c>
      <c r="H14" s="9"/>
    </row>
    <row r="15" spans="1:8" ht="30" customHeight="1" x14ac:dyDescent="0.15">
      <c r="A15" s="9"/>
      <c r="B15" s="9"/>
      <c r="C15" s="9"/>
      <c r="D15" s="11">
        <f t="shared" si="0"/>
        <v>0</v>
      </c>
      <c r="E15" s="9"/>
      <c r="F15" s="12">
        <f t="shared" si="1"/>
        <v>0</v>
      </c>
      <c r="G15" s="11">
        <f t="shared" si="2"/>
        <v>0</v>
      </c>
      <c r="H15" s="9"/>
    </row>
    <row r="16" spans="1:8" ht="30" customHeight="1" x14ac:dyDescent="0.15">
      <c r="A16" s="9"/>
      <c r="B16" s="9"/>
      <c r="C16" s="9"/>
      <c r="D16" s="11">
        <f t="shared" si="0"/>
        <v>0</v>
      </c>
      <c r="E16" s="9"/>
      <c r="F16" s="12">
        <f t="shared" si="1"/>
        <v>0</v>
      </c>
      <c r="G16" s="11">
        <f t="shared" si="2"/>
        <v>0</v>
      </c>
      <c r="H16" s="9"/>
    </row>
    <row r="17" spans="1:8" ht="30" customHeight="1" x14ac:dyDescent="0.15">
      <c r="A17" s="5"/>
      <c r="B17" s="5"/>
      <c r="C17" s="5"/>
      <c r="D17" s="5"/>
      <c r="E17" s="5"/>
      <c r="F17" s="5"/>
      <c r="G17" s="5"/>
      <c r="H17" s="5"/>
    </row>
    <row r="18" spans="1:8" ht="30" customHeight="1" x14ac:dyDescent="0.15">
      <c r="A18" s="5"/>
      <c r="B18" s="5"/>
      <c r="C18" s="5"/>
      <c r="D18" s="5"/>
      <c r="E18" s="5"/>
      <c r="F18" s="5"/>
      <c r="G18" s="5"/>
      <c r="H18" s="5"/>
    </row>
    <row r="19" spans="1:8" ht="30" customHeight="1" x14ac:dyDescent="0.15">
      <c r="A19" s="40" t="s">
        <v>109</v>
      </c>
      <c r="B19" s="40"/>
      <c r="C19" s="40"/>
      <c r="D19" s="40"/>
      <c r="E19" s="40"/>
      <c r="F19" s="40"/>
      <c r="G19" s="40"/>
      <c r="H19" s="40"/>
    </row>
    <row r="20" spans="1:8" ht="30" customHeight="1" x14ac:dyDescent="0.15">
      <c r="A20" s="4" t="s">
        <v>110</v>
      </c>
      <c r="B20" s="13">
        <f>IFERROR(AVERAGE(B5:B16),0)</f>
        <v>0</v>
      </c>
      <c r="C20" s="5"/>
      <c r="D20" s="5"/>
      <c r="E20" s="5"/>
      <c r="F20" s="5"/>
      <c r="G20" s="5"/>
      <c r="H20" s="5"/>
    </row>
    <row r="21" spans="1:8" ht="30" customHeight="1" x14ac:dyDescent="0.15">
      <c r="A21" s="4" t="s">
        <v>111</v>
      </c>
      <c r="B21" s="14">
        <f>IFERROR(AVERAGE(D5:D16),0)</f>
        <v>0</v>
      </c>
      <c r="C21" s="5"/>
      <c r="D21" s="5"/>
      <c r="E21" s="5"/>
      <c r="F21" s="5"/>
      <c r="G21" s="5"/>
      <c r="H21" s="5"/>
    </row>
    <row r="22" spans="1:8" ht="30" customHeight="1" x14ac:dyDescent="0.15">
      <c r="A22" s="4" t="s">
        <v>106</v>
      </c>
      <c r="B22" s="15">
        <f>IFERROR(MAX(E5:E16),0)</f>
        <v>0</v>
      </c>
      <c r="C22" s="5"/>
      <c r="D22" s="5"/>
      <c r="E22" s="5"/>
      <c r="F22" s="5"/>
      <c r="G22" s="5"/>
      <c r="H22" s="5"/>
    </row>
    <row r="23" spans="1:8" ht="30" customHeight="1" x14ac:dyDescent="0.15">
      <c r="A23" s="4" t="s">
        <v>112</v>
      </c>
      <c r="B23" s="14">
        <f>IFERROR(AVERAGE(G5:G16),0)</f>
        <v>0</v>
      </c>
      <c r="C23" s="5"/>
      <c r="D23" s="5"/>
      <c r="E23" s="5"/>
      <c r="F23" s="5"/>
      <c r="G23" s="5"/>
      <c r="H23" s="5"/>
    </row>
    <row r="24" spans="1:8" ht="30" customHeight="1" x14ac:dyDescent="0.15">
      <c r="A24" s="4" t="s">
        <v>113</v>
      </c>
      <c r="B24" s="9"/>
      <c r="C24" s="5"/>
      <c r="D24" s="5"/>
      <c r="E24" s="5"/>
      <c r="F24" s="5"/>
      <c r="G24" s="5"/>
      <c r="H24" s="5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3">
    <mergeCell ref="A1:H1"/>
    <mergeCell ref="A2:H2"/>
    <mergeCell ref="A19:H19"/>
  </mergeCell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1" width="16" customWidth="1"/>
    <col min="2" max="2" width="20" customWidth="1"/>
    <col min="3" max="3" width="15" customWidth="1"/>
    <col min="4" max="5" width="16" customWidth="1"/>
    <col min="6" max="7" width="18" customWidth="1"/>
    <col min="8" max="8" width="28" customWidth="1"/>
  </cols>
  <sheetData>
    <row r="1" spans="1:8" ht="30" customHeight="1" x14ac:dyDescent="0.15">
      <c r="A1" s="34" t="s">
        <v>114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22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115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8" t="s">
        <v>122</v>
      </c>
    </row>
    <row r="5" spans="1:8" ht="30" customHeight="1" x14ac:dyDescent="0.15">
      <c r="A5" s="9"/>
      <c r="B5" s="9"/>
      <c r="C5" s="9"/>
      <c r="D5" s="9"/>
      <c r="E5" s="11">
        <f t="shared" ref="E5:E24" si="0">IFERROR(C5/D5,0)</f>
        <v>0</v>
      </c>
      <c r="F5" s="9"/>
      <c r="G5" s="9"/>
      <c r="H5" s="9"/>
    </row>
    <row r="6" spans="1:8" ht="30" customHeight="1" x14ac:dyDescent="0.15">
      <c r="A6" s="9"/>
      <c r="B6" s="9"/>
      <c r="C6" s="9"/>
      <c r="D6" s="9"/>
      <c r="E6" s="11">
        <f t="shared" si="0"/>
        <v>0</v>
      </c>
      <c r="F6" s="9"/>
      <c r="G6" s="9"/>
      <c r="H6" s="9"/>
    </row>
    <row r="7" spans="1:8" ht="30" customHeight="1" x14ac:dyDescent="0.15">
      <c r="A7" s="9"/>
      <c r="B7" s="9"/>
      <c r="C7" s="9"/>
      <c r="D7" s="9"/>
      <c r="E7" s="11">
        <f t="shared" si="0"/>
        <v>0</v>
      </c>
      <c r="F7" s="9"/>
      <c r="G7" s="9"/>
      <c r="H7" s="9"/>
    </row>
    <row r="8" spans="1:8" ht="30" customHeight="1" x14ac:dyDescent="0.15">
      <c r="A8" s="9"/>
      <c r="B8" s="9"/>
      <c r="C8" s="9"/>
      <c r="D8" s="9"/>
      <c r="E8" s="11">
        <f t="shared" si="0"/>
        <v>0</v>
      </c>
      <c r="F8" s="9"/>
      <c r="G8" s="9"/>
      <c r="H8" s="9"/>
    </row>
    <row r="9" spans="1:8" ht="30" customHeight="1" x14ac:dyDescent="0.15">
      <c r="A9" s="9"/>
      <c r="B9" s="9"/>
      <c r="C9" s="9"/>
      <c r="D9" s="9"/>
      <c r="E9" s="11">
        <f t="shared" si="0"/>
        <v>0</v>
      </c>
      <c r="F9" s="9"/>
      <c r="G9" s="9"/>
      <c r="H9" s="9"/>
    </row>
    <row r="10" spans="1:8" ht="30" customHeight="1" x14ac:dyDescent="0.15">
      <c r="A10" s="9"/>
      <c r="B10" s="9"/>
      <c r="C10" s="9"/>
      <c r="D10" s="9"/>
      <c r="E10" s="11">
        <f t="shared" si="0"/>
        <v>0</v>
      </c>
      <c r="F10" s="9"/>
      <c r="G10" s="9"/>
      <c r="H10" s="9"/>
    </row>
    <row r="11" spans="1:8" ht="30" customHeight="1" x14ac:dyDescent="0.15">
      <c r="A11" s="9"/>
      <c r="B11" s="9"/>
      <c r="C11" s="9"/>
      <c r="D11" s="9"/>
      <c r="E11" s="11">
        <f t="shared" si="0"/>
        <v>0</v>
      </c>
      <c r="F11" s="9"/>
      <c r="G11" s="9"/>
      <c r="H11" s="9"/>
    </row>
    <row r="12" spans="1:8" ht="30" customHeight="1" x14ac:dyDescent="0.15">
      <c r="A12" s="9"/>
      <c r="B12" s="9"/>
      <c r="C12" s="9"/>
      <c r="D12" s="9"/>
      <c r="E12" s="11">
        <f t="shared" si="0"/>
        <v>0</v>
      </c>
      <c r="F12" s="9"/>
      <c r="G12" s="9"/>
      <c r="H12" s="9"/>
    </row>
    <row r="13" spans="1:8" ht="30" customHeight="1" x14ac:dyDescent="0.15">
      <c r="A13" s="9"/>
      <c r="B13" s="9"/>
      <c r="C13" s="9"/>
      <c r="D13" s="9"/>
      <c r="E13" s="11">
        <f t="shared" si="0"/>
        <v>0</v>
      </c>
      <c r="F13" s="9"/>
      <c r="G13" s="9"/>
      <c r="H13" s="9"/>
    </row>
    <row r="14" spans="1:8" ht="30" customHeight="1" x14ac:dyDescent="0.15">
      <c r="A14" s="9"/>
      <c r="B14" s="9"/>
      <c r="C14" s="9"/>
      <c r="D14" s="9"/>
      <c r="E14" s="11">
        <f t="shared" si="0"/>
        <v>0</v>
      </c>
      <c r="F14" s="9"/>
      <c r="G14" s="9"/>
      <c r="H14" s="9"/>
    </row>
    <row r="15" spans="1:8" ht="30" customHeight="1" x14ac:dyDescent="0.15">
      <c r="A15" s="9"/>
      <c r="B15" s="9"/>
      <c r="C15" s="9"/>
      <c r="D15" s="9"/>
      <c r="E15" s="11">
        <f t="shared" si="0"/>
        <v>0</v>
      </c>
      <c r="F15" s="9"/>
      <c r="G15" s="9"/>
      <c r="H15" s="9"/>
    </row>
    <row r="16" spans="1:8" ht="30" customHeight="1" x14ac:dyDescent="0.15">
      <c r="A16" s="9"/>
      <c r="B16" s="9"/>
      <c r="C16" s="9"/>
      <c r="D16" s="9"/>
      <c r="E16" s="11">
        <f t="shared" si="0"/>
        <v>0</v>
      </c>
      <c r="F16" s="9"/>
      <c r="G16" s="9"/>
      <c r="H16" s="9"/>
    </row>
    <row r="17" spans="1:8" ht="30" customHeight="1" x14ac:dyDescent="0.15">
      <c r="A17" s="9"/>
      <c r="B17" s="9"/>
      <c r="C17" s="9"/>
      <c r="D17" s="9"/>
      <c r="E17" s="11">
        <f t="shared" si="0"/>
        <v>0</v>
      </c>
      <c r="F17" s="9"/>
      <c r="G17" s="9"/>
      <c r="H17" s="9"/>
    </row>
    <row r="18" spans="1:8" ht="30" customHeight="1" x14ac:dyDescent="0.15">
      <c r="A18" s="9"/>
      <c r="B18" s="9"/>
      <c r="C18" s="9"/>
      <c r="D18" s="9"/>
      <c r="E18" s="11">
        <f t="shared" si="0"/>
        <v>0</v>
      </c>
      <c r="F18" s="9"/>
      <c r="G18" s="9"/>
      <c r="H18" s="9"/>
    </row>
    <row r="19" spans="1:8" ht="30" customHeight="1" x14ac:dyDescent="0.15">
      <c r="A19" s="9"/>
      <c r="B19" s="9"/>
      <c r="C19" s="9"/>
      <c r="D19" s="9"/>
      <c r="E19" s="11">
        <f t="shared" si="0"/>
        <v>0</v>
      </c>
      <c r="F19" s="9"/>
      <c r="G19" s="9"/>
      <c r="H19" s="9"/>
    </row>
    <row r="20" spans="1:8" ht="30" customHeight="1" x14ac:dyDescent="0.15">
      <c r="A20" s="9"/>
      <c r="B20" s="9"/>
      <c r="C20" s="9"/>
      <c r="D20" s="9"/>
      <c r="E20" s="11">
        <f t="shared" si="0"/>
        <v>0</v>
      </c>
      <c r="F20" s="9"/>
      <c r="G20" s="9"/>
      <c r="H20" s="9"/>
    </row>
    <row r="21" spans="1:8" ht="30" customHeight="1" x14ac:dyDescent="0.15">
      <c r="A21" s="9"/>
      <c r="B21" s="9"/>
      <c r="C21" s="9"/>
      <c r="D21" s="9"/>
      <c r="E21" s="11">
        <f t="shared" si="0"/>
        <v>0</v>
      </c>
      <c r="F21" s="9"/>
      <c r="G21" s="9"/>
      <c r="H21" s="9"/>
    </row>
    <row r="22" spans="1:8" ht="30" customHeight="1" x14ac:dyDescent="0.15">
      <c r="A22" s="9"/>
      <c r="B22" s="9"/>
      <c r="C22" s="9"/>
      <c r="D22" s="9"/>
      <c r="E22" s="11">
        <f t="shared" si="0"/>
        <v>0</v>
      </c>
      <c r="F22" s="9"/>
      <c r="G22" s="9"/>
      <c r="H22" s="9"/>
    </row>
    <row r="23" spans="1:8" ht="30" customHeight="1" x14ac:dyDescent="0.15">
      <c r="A23" s="9"/>
      <c r="B23" s="9"/>
      <c r="C23" s="9"/>
      <c r="D23" s="9"/>
      <c r="E23" s="11">
        <f t="shared" si="0"/>
        <v>0</v>
      </c>
      <c r="F23" s="9"/>
      <c r="G23" s="9"/>
      <c r="H23" s="9"/>
    </row>
    <row r="24" spans="1:8" ht="30" customHeight="1" x14ac:dyDescent="0.15">
      <c r="A24" s="9"/>
      <c r="B24" s="9"/>
      <c r="C24" s="9"/>
      <c r="D24" s="9"/>
      <c r="E24" s="11">
        <f t="shared" si="0"/>
        <v>0</v>
      </c>
      <c r="F24" s="9"/>
      <c r="G24" s="9"/>
      <c r="H24" s="9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2">
    <mergeCell ref="A1:H1"/>
    <mergeCell ref="A2:H2"/>
  </mergeCells>
  <dataValidations count="1">
    <dataValidation type="list" sqref="F5:F24" xr:uid="{00000000-0002-0000-0400-000000000000}">
      <formula1>"Cycle Stock,Buffer Stock,Safety Stock,Uncontrolled WIP,Finished Goods,Raw Material,Other"</formula1>
      <formula2>0</formula2>
    </dataValidation>
  </dataValidation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1" width="15" customWidth="1"/>
    <col min="2" max="7" width="16" customWidth="1"/>
    <col min="8" max="8" width="24" customWidth="1"/>
  </cols>
  <sheetData>
    <row r="1" spans="1:8" ht="30" customHeight="1" x14ac:dyDescent="0.15">
      <c r="A1" s="34" t="s">
        <v>123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24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124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8" t="s">
        <v>131</v>
      </c>
    </row>
    <row r="5" spans="1:8" ht="30" customHeight="1" x14ac:dyDescent="0.15">
      <c r="A5" s="9"/>
      <c r="B5" s="9"/>
      <c r="C5" s="9"/>
      <c r="D5" s="9"/>
      <c r="E5" s="9"/>
      <c r="F5" s="9"/>
      <c r="G5" s="11">
        <f t="shared" ref="G5:G16" si="0">SUM(B5:F5)</f>
        <v>0</v>
      </c>
      <c r="H5" s="9"/>
    </row>
    <row r="6" spans="1:8" ht="30" customHeight="1" x14ac:dyDescent="0.15">
      <c r="A6" s="9"/>
      <c r="B6" s="9"/>
      <c r="C6" s="9"/>
      <c r="D6" s="9"/>
      <c r="E6" s="9"/>
      <c r="F6" s="9"/>
      <c r="G6" s="11">
        <f t="shared" si="0"/>
        <v>0</v>
      </c>
      <c r="H6" s="9"/>
    </row>
    <row r="7" spans="1:8" ht="30" customHeight="1" x14ac:dyDescent="0.15">
      <c r="A7" s="9"/>
      <c r="B7" s="9"/>
      <c r="C7" s="9"/>
      <c r="D7" s="9"/>
      <c r="E7" s="9"/>
      <c r="F7" s="9"/>
      <c r="G7" s="11">
        <f t="shared" si="0"/>
        <v>0</v>
      </c>
      <c r="H7" s="9"/>
    </row>
    <row r="8" spans="1:8" ht="30" customHeight="1" x14ac:dyDescent="0.15">
      <c r="A8" s="9"/>
      <c r="B8" s="9"/>
      <c r="C8" s="9"/>
      <c r="D8" s="9"/>
      <c r="E8" s="9"/>
      <c r="F8" s="9"/>
      <c r="G8" s="11">
        <f t="shared" si="0"/>
        <v>0</v>
      </c>
      <c r="H8" s="9"/>
    </row>
    <row r="9" spans="1:8" ht="30" customHeight="1" x14ac:dyDescent="0.15">
      <c r="A9" s="9"/>
      <c r="B9" s="9"/>
      <c r="C9" s="9"/>
      <c r="D9" s="9"/>
      <c r="E9" s="9"/>
      <c r="F9" s="9"/>
      <c r="G9" s="11">
        <f t="shared" si="0"/>
        <v>0</v>
      </c>
      <c r="H9" s="9"/>
    </row>
    <row r="10" spans="1:8" ht="30" customHeight="1" x14ac:dyDescent="0.15">
      <c r="A10" s="9"/>
      <c r="B10" s="9"/>
      <c r="C10" s="9"/>
      <c r="D10" s="9"/>
      <c r="E10" s="9"/>
      <c r="F10" s="9"/>
      <c r="G10" s="11">
        <f t="shared" si="0"/>
        <v>0</v>
      </c>
      <c r="H10" s="9"/>
    </row>
    <row r="11" spans="1:8" ht="30" customHeight="1" x14ac:dyDescent="0.15">
      <c r="A11" s="9"/>
      <c r="B11" s="9"/>
      <c r="C11" s="9"/>
      <c r="D11" s="9"/>
      <c r="E11" s="9"/>
      <c r="F11" s="9"/>
      <c r="G11" s="11">
        <f t="shared" si="0"/>
        <v>0</v>
      </c>
      <c r="H11" s="9"/>
    </row>
    <row r="12" spans="1:8" ht="30" customHeight="1" x14ac:dyDescent="0.15">
      <c r="A12" s="9"/>
      <c r="B12" s="9"/>
      <c r="C12" s="9"/>
      <c r="D12" s="9"/>
      <c r="E12" s="9"/>
      <c r="F12" s="9"/>
      <c r="G12" s="11">
        <f t="shared" si="0"/>
        <v>0</v>
      </c>
      <c r="H12" s="9"/>
    </row>
    <row r="13" spans="1:8" ht="30" customHeight="1" x14ac:dyDescent="0.15">
      <c r="A13" s="9"/>
      <c r="B13" s="9"/>
      <c r="C13" s="9"/>
      <c r="D13" s="9"/>
      <c r="E13" s="9"/>
      <c r="F13" s="9"/>
      <c r="G13" s="11">
        <f t="shared" si="0"/>
        <v>0</v>
      </c>
      <c r="H13" s="9"/>
    </row>
    <row r="14" spans="1:8" ht="30" customHeight="1" x14ac:dyDescent="0.15">
      <c r="A14" s="9"/>
      <c r="B14" s="9"/>
      <c r="C14" s="9"/>
      <c r="D14" s="9"/>
      <c r="E14" s="9"/>
      <c r="F14" s="9"/>
      <c r="G14" s="11">
        <f t="shared" si="0"/>
        <v>0</v>
      </c>
      <c r="H14" s="9"/>
    </row>
    <row r="15" spans="1:8" ht="30" customHeight="1" x14ac:dyDescent="0.15">
      <c r="A15" s="9"/>
      <c r="B15" s="9"/>
      <c r="C15" s="9"/>
      <c r="D15" s="9"/>
      <c r="E15" s="9"/>
      <c r="F15" s="9"/>
      <c r="G15" s="11">
        <f t="shared" si="0"/>
        <v>0</v>
      </c>
      <c r="H15" s="9"/>
    </row>
    <row r="16" spans="1:8" ht="30" customHeight="1" x14ac:dyDescent="0.15">
      <c r="A16" s="9"/>
      <c r="B16" s="9"/>
      <c r="C16" s="9"/>
      <c r="D16" s="9"/>
      <c r="E16" s="9"/>
      <c r="F16" s="9"/>
      <c r="G16" s="11">
        <f t="shared" si="0"/>
        <v>0</v>
      </c>
      <c r="H16" s="9"/>
    </row>
    <row r="17" spans="1:8" ht="30" customHeight="1" x14ac:dyDescent="0.15">
      <c r="A17" s="5"/>
      <c r="B17" s="5"/>
      <c r="C17" s="5"/>
      <c r="D17" s="5"/>
      <c r="E17" s="5"/>
      <c r="F17" s="5"/>
      <c r="G17" s="5"/>
      <c r="H17" s="5"/>
    </row>
    <row r="18" spans="1:8" ht="30" customHeight="1" x14ac:dyDescent="0.15">
      <c r="A18" s="5"/>
      <c r="B18" s="5"/>
      <c r="C18" s="5"/>
      <c r="D18" s="5"/>
      <c r="E18" s="5"/>
      <c r="F18" s="5"/>
      <c r="G18" s="5"/>
      <c r="H18" s="5"/>
    </row>
    <row r="19" spans="1:8" ht="30" customHeight="1" x14ac:dyDescent="0.15">
      <c r="A19" s="40" t="s">
        <v>132</v>
      </c>
      <c r="B19" s="40"/>
      <c r="C19" s="40"/>
      <c r="D19" s="40"/>
      <c r="E19" s="40"/>
      <c r="F19" s="40"/>
      <c r="G19" s="40"/>
      <c r="H19" s="40"/>
    </row>
    <row r="20" spans="1:8" ht="30" customHeight="1" x14ac:dyDescent="0.15">
      <c r="A20" s="4" t="s">
        <v>133</v>
      </c>
      <c r="B20" s="14">
        <f>IFERROR(AVERAGE(G5:G16),0)</f>
        <v>0</v>
      </c>
      <c r="C20" s="5"/>
      <c r="D20" s="5"/>
      <c r="E20" s="5"/>
      <c r="F20" s="5"/>
      <c r="G20" s="5"/>
      <c r="H20" s="5"/>
    </row>
    <row r="21" spans="1:8" ht="30" customHeight="1" x14ac:dyDescent="0.15">
      <c r="A21" s="4" t="s">
        <v>134</v>
      </c>
      <c r="B21" s="14">
        <f>IFERROR(MIN(G5:G16),0)</f>
        <v>0</v>
      </c>
      <c r="C21" s="5"/>
      <c r="D21" s="5"/>
      <c r="E21" s="5"/>
      <c r="F21" s="5"/>
      <c r="G21" s="5"/>
      <c r="H21" s="5"/>
    </row>
    <row r="22" spans="1:8" ht="30" customHeight="1" x14ac:dyDescent="0.15">
      <c r="A22" s="4" t="s">
        <v>135</v>
      </c>
      <c r="B22" s="14">
        <f>IFERROR(MAX(G5:G16),0)</f>
        <v>0</v>
      </c>
      <c r="C22" s="5"/>
      <c r="D22" s="5"/>
      <c r="E22" s="5"/>
      <c r="F22" s="5"/>
      <c r="G22" s="5"/>
      <c r="H22" s="5"/>
    </row>
    <row r="23" spans="1:8" ht="30" customHeight="1" x14ac:dyDescent="0.15">
      <c r="A23" s="4" t="s">
        <v>136</v>
      </c>
      <c r="B23" s="9"/>
      <c r="C23" s="5"/>
      <c r="D23" s="5"/>
      <c r="E23" s="5"/>
      <c r="F23" s="5"/>
      <c r="G23" s="5"/>
      <c r="H23" s="5"/>
    </row>
    <row r="24" spans="1:8" ht="30" customHeight="1" x14ac:dyDescent="0.15">
      <c r="A24" s="5"/>
      <c r="B24" s="5"/>
      <c r="C24" s="5"/>
      <c r="D24" s="5"/>
      <c r="E24" s="5"/>
      <c r="F24" s="5"/>
      <c r="G24" s="5"/>
      <c r="H24" s="5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3">
    <mergeCell ref="A1:H1"/>
    <mergeCell ref="A2:H2"/>
    <mergeCell ref="A19:H19"/>
  </mergeCell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1" width="16" customWidth="1"/>
    <col min="2" max="4" width="15" customWidth="1"/>
    <col min="5" max="7" width="18" customWidth="1"/>
    <col min="8" max="8" width="28" customWidth="1"/>
  </cols>
  <sheetData>
    <row r="1" spans="1:8" ht="30" customHeight="1" x14ac:dyDescent="0.15">
      <c r="A1" s="34" t="s">
        <v>137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26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138</v>
      </c>
      <c r="B4" s="8" t="s">
        <v>139</v>
      </c>
      <c r="C4" s="8" t="s">
        <v>140</v>
      </c>
      <c r="D4" s="8" t="s">
        <v>141</v>
      </c>
      <c r="E4" s="8" t="s">
        <v>142</v>
      </c>
      <c r="F4" s="8" t="s">
        <v>143</v>
      </c>
      <c r="G4" s="8" t="s">
        <v>144</v>
      </c>
      <c r="H4" s="8" t="s">
        <v>145</v>
      </c>
    </row>
    <row r="5" spans="1:8" ht="30" customHeight="1" x14ac:dyDescent="0.15">
      <c r="A5" s="9"/>
      <c r="B5" s="9"/>
      <c r="C5" s="9"/>
      <c r="D5" s="9"/>
      <c r="E5" s="9"/>
      <c r="F5" s="9"/>
      <c r="G5" s="9"/>
      <c r="H5" s="9"/>
    </row>
    <row r="6" spans="1:8" ht="30" customHeight="1" x14ac:dyDescent="0.15">
      <c r="A6" s="9"/>
      <c r="B6" s="9"/>
      <c r="C6" s="9"/>
      <c r="D6" s="9"/>
      <c r="E6" s="9"/>
      <c r="F6" s="9"/>
      <c r="G6" s="9"/>
      <c r="H6" s="9"/>
    </row>
    <row r="7" spans="1:8" ht="30" customHeight="1" x14ac:dyDescent="0.15">
      <c r="A7" s="9"/>
      <c r="B7" s="9"/>
      <c r="C7" s="9"/>
      <c r="D7" s="9"/>
      <c r="E7" s="9"/>
      <c r="F7" s="9"/>
      <c r="G7" s="9"/>
      <c r="H7" s="9"/>
    </row>
    <row r="8" spans="1:8" ht="30" customHeight="1" x14ac:dyDescent="0.15">
      <c r="A8" s="9"/>
      <c r="B8" s="9"/>
      <c r="C8" s="9"/>
      <c r="D8" s="9"/>
      <c r="E8" s="9"/>
      <c r="F8" s="9"/>
      <c r="G8" s="9"/>
      <c r="H8" s="9"/>
    </row>
    <row r="9" spans="1:8" ht="30" customHeight="1" x14ac:dyDescent="0.15">
      <c r="A9" s="9"/>
      <c r="B9" s="9"/>
      <c r="C9" s="9"/>
      <c r="D9" s="9"/>
      <c r="E9" s="9"/>
      <c r="F9" s="9"/>
      <c r="G9" s="9"/>
      <c r="H9" s="9"/>
    </row>
    <row r="10" spans="1:8" ht="30" customHeight="1" x14ac:dyDescent="0.15">
      <c r="A10" s="9"/>
      <c r="B10" s="9"/>
      <c r="C10" s="9"/>
      <c r="D10" s="9"/>
      <c r="E10" s="9"/>
      <c r="F10" s="9"/>
      <c r="G10" s="9"/>
      <c r="H10" s="9"/>
    </row>
    <row r="11" spans="1:8" ht="30" customHeight="1" x14ac:dyDescent="0.15">
      <c r="A11" s="9"/>
      <c r="B11" s="9"/>
      <c r="C11" s="9"/>
      <c r="D11" s="9"/>
      <c r="E11" s="9"/>
      <c r="F11" s="9"/>
      <c r="G11" s="9"/>
      <c r="H11" s="9"/>
    </row>
    <row r="12" spans="1:8" ht="30" customHeight="1" x14ac:dyDescent="0.15">
      <c r="A12" s="9"/>
      <c r="B12" s="9"/>
      <c r="C12" s="9"/>
      <c r="D12" s="9"/>
      <c r="E12" s="9"/>
      <c r="F12" s="9"/>
      <c r="G12" s="9"/>
      <c r="H12" s="9"/>
    </row>
    <row r="13" spans="1:8" ht="30" customHeight="1" x14ac:dyDescent="0.15">
      <c r="A13" s="9"/>
      <c r="B13" s="9"/>
      <c r="C13" s="9"/>
      <c r="D13" s="9"/>
      <c r="E13" s="9"/>
      <c r="F13" s="9"/>
      <c r="G13" s="9"/>
      <c r="H13" s="9"/>
    </row>
    <row r="14" spans="1:8" ht="30" customHeight="1" x14ac:dyDescent="0.15">
      <c r="A14" s="9"/>
      <c r="B14" s="9"/>
      <c r="C14" s="9"/>
      <c r="D14" s="9"/>
      <c r="E14" s="9"/>
      <c r="F14" s="9"/>
      <c r="G14" s="9"/>
      <c r="H14" s="9"/>
    </row>
    <row r="15" spans="1:8" ht="30" customHeight="1" x14ac:dyDescent="0.15">
      <c r="A15" s="9"/>
      <c r="B15" s="9"/>
      <c r="C15" s="9"/>
      <c r="D15" s="9"/>
      <c r="E15" s="9"/>
      <c r="F15" s="9"/>
      <c r="G15" s="9"/>
      <c r="H15" s="9"/>
    </row>
    <row r="16" spans="1:8" ht="30" customHeight="1" x14ac:dyDescent="0.15">
      <c r="A16" s="9"/>
      <c r="B16" s="9"/>
      <c r="C16" s="9"/>
      <c r="D16" s="9"/>
      <c r="E16" s="9"/>
      <c r="F16" s="9"/>
      <c r="G16" s="9"/>
      <c r="H16" s="9"/>
    </row>
    <row r="17" spans="1:8" ht="30" customHeight="1" x14ac:dyDescent="0.15">
      <c r="A17" s="9"/>
      <c r="B17" s="9"/>
      <c r="C17" s="9"/>
      <c r="D17" s="9"/>
      <c r="E17" s="9"/>
      <c r="F17" s="9"/>
      <c r="G17" s="9"/>
      <c r="H17" s="9"/>
    </row>
    <row r="18" spans="1:8" ht="30" customHeight="1" x14ac:dyDescent="0.15">
      <c r="A18" s="9"/>
      <c r="B18" s="9"/>
      <c r="C18" s="9"/>
      <c r="D18" s="9"/>
      <c r="E18" s="9"/>
      <c r="F18" s="9"/>
      <c r="G18" s="9"/>
      <c r="H18" s="9"/>
    </row>
    <row r="19" spans="1:8" ht="30" customHeight="1" x14ac:dyDescent="0.15">
      <c r="A19" s="9"/>
      <c r="B19" s="9"/>
      <c r="C19" s="9"/>
      <c r="D19" s="9"/>
      <c r="E19" s="9"/>
      <c r="F19" s="9"/>
      <c r="G19" s="9"/>
      <c r="H19" s="9"/>
    </row>
    <row r="20" spans="1:8" ht="30" customHeight="1" x14ac:dyDescent="0.15">
      <c r="A20" s="9"/>
      <c r="B20" s="9"/>
      <c r="C20" s="9"/>
      <c r="D20" s="9"/>
      <c r="E20" s="9"/>
      <c r="F20" s="9"/>
      <c r="G20" s="9"/>
      <c r="H20" s="9"/>
    </row>
    <row r="21" spans="1:8" ht="30" customHeight="1" x14ac:dyDescent="0.15">
      <c r="A21" s="9"/>
      <c r="B21" s="9"/>
      <c r="C21" s="9"/>
      <c r="D21" s="9"/>
      <c r="E21" s="9"/>
      <c r="F21" s="9"/>
      <c r="G21" s="9"/>
      <c r="H21" s="9"/>
    </row>
    <row r="22" spans="1:8" ht="30" customHeight="1" x14ac:dyDescent="0.15">
      <c r="A22" s="9"/>
      <c r="B22" s="9"/>
      <c r="C22" s="9"/>
      <c r="D22" s="9"/>
      <c r="E22" s="9"/>
      <c r="F22" s="9"/>
      <c r="G22" s="9"/>
      <c r="H22" s="9"/>
    </row>
    <row r="23" spans="1:8" ht="30" customHeight="1" x14ac:dyDescent="0.15">
      <c r="A23" s="9"/>
      <c r="B23" s="9"/>
      <c r="C23" s="9"/>
      <c r="D23" s="9"/>
      <c r="E23" s="9"/>
      <c r="F23" s="9"/>
      <c r="G23" s="9"/>
      <c r="H23" s="9"/>
    </row>
    <row r="24" spans="1:8" ht="30" customHeight="1" x14ac:dyDescent="0.15">
      <c r="A24" s="9"/>
      <c r="B24" s="9"/>
      <c r="C24" s="9"/>
      <c r="D24" s="9"/>
      <c r="E24" s="9"/>
      <c r="F24" s="9"/>
      <c r="G24" s="9"/>
      <c r="H24" s="9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2">
    <mergeCell ref="A1:H1"/>
    <mergeCell ref="A2:H2"/>
  </mergeCells>
  <dataValidations count="1">
    <dataValidation type="list" sqref="E5:F24" xr:uid="{00000000-0002-0000-0600-000000000000}">
      <formula1>"Low,Medium,High"</formula1>
      <formula2>0</formula2>
    </dataValidation>
  </dataValidation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1" width="25" customWidth="1"/>
    <col min="2" max="7" width="20" customWidth="1"/>
    <col min="8" max="8" width="25" customWidth="1"/>
  </cols>
  <sheetData>
    <row r="1" spans="1:8" ht="30" customHeight="1" x14ac:dyDescent="0.15">
      <c r="A1" s="34" t="s">
        <v>146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147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4" customHeight="1" x14ac:dyDescent="0.15">
      <c r="A4" s="40" t="s">
        <v>148</v>
      </c>
      <c r="B4" s="40"/>
      <c r="C4" s="40"/>
      <c r="D4" s="40"/>
      <c r="E4" s="40"/>
      <c r="F4" s="40"/>
      <c r="G4" s="40"/>
      <c r="H4" s="40"/>
    </row>
    <row r="5" spans="1:8" ht="30" customHeight="1" x14ac:dyDescent="0.15">
      <c r="A5" s="4" t="s">
        <v>149</v>
      </c>
      <c r="B5" s="16"/>
      <c r="C5" s="5"/>
      <c r="D5" s="5"/>
      <c r="E5" s="5"/>
      <c r="F5" s="5"/>
      <c r="G5" s="5"/>
      <c r="H5" s="5"/>
    </row>
    <row r="6" spans="1:8" ht="30" customHeight="1" x14ac:dyDescent="0.15">
      <c r="A6" s="4" t="s">
        <v>150</v>
      </c>
      <c r="B6" s="16"/>
      <c r="C6" s="5"/>
      <c r="D6" s="5"/>
      <c r="E6" s="5"/>
      <c r="F6" s="5"/>
      <c r="G6" s="5"/>
      <c r="H6" s="5"/>
    </row>
    <row r="7" spans="1:8" ht="30" customHeight="1" x14ac:dyDescent="0.15">
      <c r="A7" s="4" t="s">
        <v>151</v>
      </c>
      <c r="B7" s="17"/>
      <c r="C7" s="5"/>
      <c r="D7" s="5"/>
      <c r="E7" s="5"/>
      <c r="F7" s="5"/>
      <c r="G7" s="5"/>
      <c r="H7" s="5"/>
    </row>
    <row r="8" spans="1:8" ht="30" customHeight="1" x14ac:dyDescent="0.15">
      <c r="A8" s="4" t="s">
        <v>152</v>
      </c>
      <c r="B8" s="18"/>
      <c r="C8" s="5"/>
      <c r="D8" s="5"/>
      <c r="E8" s="5"/>
      <c r="F8" s="5"/>
      <c r="G8" s="5"/>
      <c r="H8" s="5"/>
    </row>
    <row r="9" spans="1:8" ht="30" customHeight="1" x14ac:dyDescent="0.15">
      <c r="A9" s="4" t="s">
        <v>153</v>
      </c>
      <c r="B9" s="18"/>
      <c r="C9" s="5"/>
      <c r="D9" s="5"/>
      <c r="E9" s="5"/>
      <c r="F9" s="5"/>
      <c r="G9" s="5"/>
      <c r="H9" s="5"/>
    </row>
    <row r="10" spans="1:8" ht="30" customHeight="1" x14ac:dyDescent="0.15">
      <c r="A10" s="4" t="s">
        <v>154</v>
      </c>
      <c r="B10" s="19">
        <f>IFERROR(B8*B9,0)</f>
        <v>0</v>
      </c>
      <c r="C10" s="5"/>
      <c r="D10" s="5"/>
      <c r="E10" s="5"/>
      <c r="F10" s="5"/>
      <c r="G10" s="5"/>
      <c r="H10" s="5"/>
    </row>
    <row r="11" spans="1:8" ht="30" customHeight="1" x14ac:dyDescent="0.15">
      <c r="A11" s="5"/>
      <c r="B11" s="5"/>
      <c r="C11" s="5"/>
      <c r="D11" s="5"/>
      <c r="E11" s="5"/>
      <c r="F11" s="5"/>
      <c r="G11" s="5"/>
      <c r="H11" s="5"/>
    </row>
    <row r="12" spans="1:8" ht="30" customHeight="1" x14ac:dyDescent="0.15">
      <c r="A12" s="40" t="s">
        <v>155</v>
      </c>
      <c r="B12" s="40"/>
      <c r="C12" s="40"/>
      <c r="D12" s="40"/>
      <c r="E12" s="40"/>
      <c r="F12" s="40"/>
      <c r="G12" s="40"/>
      <c r="H12" s="40"/>
    </row>
    <row r="13" spans="1:8" ht="30" customHeight="1" x14ac:dyDescent="0.15">
      <c r="A13" s="5" t="s">
        <v>156</v>
      </c>
      <c r="B13" s="20">
        <f>IFERROR(B5*B6*(1+B7)/B8,0)</f>
        <v>0</v>
      </c>
      <c r="C13" s="5"/>
      <c r="D13" s="5"/>
      <c r="E13" s="5"/>
      <c r="F13" s="5"/>
      <c r="G13" s="5"/>
      <c r="H13" s="5"/>
    </row>
    <row r="14" spans="1:8" ht="30" customHeight="1" x14ac:dyDescent="0.15">
      <c r="A14" s="5" t="s">
        <v>157</v>
      </c>
      <c r="B14" s="21">
        <f>ROUNDUP(B13,0)</f>
        <v>0</v>
      </c>
      <c r="C14" s="5"/>
      <c r="D14" s="5"/>
      <c r="E14" s="5"/>
      <c r="F14" s="5"/>
      <c r="G14" s="5"/>
      <c r="H14" s="5"/>
    </row>
    <row r="15" spans="1:8" ht="30" customHeight="1" x14ac:dyDescent="0.15">
      <c r="A15" s="5" t="s">
        <v>158</v>
      </c>
      <c r="B15" s="21">
        <f>B14*B8</f>
        <v>0</v>
      </c>
      <c r="C15" s="5"/>
      <c r="D15" s="5"/>
      <c r="E15" s="5"/>
      <c r="F15" s="5"/>
      <c r="G15" s="5"/>
      <c r="H15" s="5"/>
    </row>
    <row r="16" spans="1:8" ht="30" customHeight="1" x14ac:dyDescent="0.15">
      <c r="A16" s="5" t="s">
        <v>159</v>
      </c>
      <c r="B16" s="22">
        <f>IFERROR((B15-B10)/B10,0)</f>
        <v>0</v>
      </c>
      <c r="C16" s="5"/>
      <c r="D16" s="5"/>
      <c r="E16" s="5"/>
      <c r="F16" s="5"/>
      <c r="G16" s="5"/>
      <c r="H16" s="5"/>
    </row>
    <row r="17" spans="1:8" ht="30" customHeight="1" x14ac:dyDescent="0.15">
      <c r="A17" s="5"/>
      <c r="B17" s="5"/>
      <c r="C17" s="5"/>
      <c r="D17" s="5"/>
      <c r="E17" s="5"/>
      <c r="F17" s="5"/>
      <c r="G17" s="5"/>
      <c r="H17" s="5"/>
    </row>
    <row r="18" spans="1:8" ht="30" customHeight="1" x14ac:dyDescent="0.15">
      <c r="A18" s="40" t="s">
        <v>160</v>
      </c>
      <c r="B18" s="40"/>
      <c r="C18" s="40"/>
      <c r="D18" s="40"/>
      <c r="E18" s="40"/>
      <c r="F18" s="40"/>
      <c r="G18" s="40"/>
      <c r="H18" s="40"/>
    </row>
    <row r="19" spans="1:8" ht="30" customHeight="1" x14ac:dyDescent="0.15">
      <c r="A19" s="5" t="s">
        <v>161</v>
      </c>
      <c r="B19" s="16"/>
      <c r="C19" s="5"/>
      <c r="D19" s="5"/>
      <c r="E19" s="5"/>
      <c r="F19" s="5"/>
      <c r="G19" s="5"/>
      <c r="H19" s="5"/>
    </row>
    <row r="20" spans="1:8" ht="30" customHeight="1" x14ac:dyDescent="0.15">
      <c r="A20" s="5" t="s">
        <v>162</v>
      </c>
      <c r="B20" s="16"/>
      <c r="C20" s="5"/>
      <c r="D20" s="5"/>
      <c r="E20" s="5"/>
      <c r="F20" s="5"/>
      <c r="G20" s="5"/>
      <c r="H20" s="5"/>
    </row>
    <row r="21" spans="1:8" ht="30" customHeight="1" x14ac:dyDescent="0.15">
      <c r="A21" s="5" t="s">
        <v>163</v>
      </c>
      <c r="B21" s="17"/>
      <c r="C21" s="5"/>
      <c r="D21" s="5"/>
      <c r="E21" s="5"/>
      <c r="F21" s="5"/>
      <c r="G21" s="5"/>
      <c r="H21" s="5"/>
    </row>
    <row r="22" spans="1:8" ht="30" customHeight="1" x14ac:dyDescent="0.15">
      <c r="A22" s="5" t="s">
        <v>152</v>
      </c>
      <c r="B22" s="18"/>
      <c r="C22" s="5"/>
      <c r="D22" s="5"/>
      <c r="E22" s="5"/>
      <c r="F22" s="5"/>
      <c r="G22" s="5"/>
      <c r="H22" s="5"/>
    </row>
    <row r="23" spans="1:8" ht="30" customHeight="1" x14ac:dyDescent="0.15">
      <c r="A23" s="5" t="s">
        <v>164</v>
      </c>
      <c r="B23" s="21">
        <f>ROUNDUP(IFERROR(B19*B20*(1+B21)/B22,0),0)</f>
        <v>0</v>
      </c>
      <c r="C23" s="5"/>
      <c r="D23" s="5"/>
      <c r="E23" s="5"/>
      <c r="F23" s="5"/>
      <c r="G23" s="5"/>
      <c r="H23" s="5"/>
    </row>
    <row r="24" spans="1:8" ht="30" customHeight="1" x14ac:dyDescent="0.15">
      <c r="A24" s="5" t="s">
        <v>165</v>
      </c>
      <c r="B24" s="21">
        <f>B23*B22</f>
        <v>0</v>
      </c>
      <c r="C24" s="5"/>
      <c r="D24" s="5"/>
      <c r="E24" s="5"/>
      <c r="F24" s="5"/>
      <c r="G24" s="5"/>
      <c r="H24" s="5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40" t="s">
        <v>166</v>
      </c>
      <c r="B26" s="40"/>
      <c r="C26" s="40"/>
      <c r="D26" s="40"/>
      <c r="E26" s="40"/>
      <c r="F26" s="40"/>
      <c r="G26" s="40"/>
      <c r="H26" s="40"/>
    </row>
    <row r="27" spans="1:8" ht="30" customHeight="1" x14ac:dyDescent="0.15">
      <c r="A27" s="5" t="s">
        <v>167</v>
      </c>
      <c r="B27" s="5" t="s">
        <v>168</v>
      </c>
      <c r="C27" s="5" t="s">
        <v>169</v>
      </c>
      <c r="D27" s="5" t="s">
        <v>170</v>
      </c>
      <c r="E27" s="5" t="s">
        <v>171</v>
      </c>
      <c r="F27" s="5" t="s">
        <v>172</v>
      </c>
      <c r="G27" s="5" t="s">
        <v>173</v>
      </c>
      <c r="H27" s="5" t="s">
        <v>174</v>
      </c>
    </row>
    <row r="28" spans="1:8" ht="30" customHeight="1" x14ac:dyDescent="0.15">
      <c r="A28" s="5" t="s">
        <v>175</v>
      </c>
      <c r="B28" s="5" t="s">
        <v>176</v>
      </c>
      <c r="C28" s="5" t="s">
        <v>177</v>
      </c>
      <c r="D28" s="5" t="s">
        <v>178</v>
      </c>
      <c r="E28" s="5" t="s">
        <v>179</v>
      </c>
      <c r="F28" s="5" t="s">
        <v>180</v>
      </c>
      <c r="G28" s="5" t="s">
        <v>181</v>
      </c>
      <c r="H28" s="5"/>
    </row>
    <row r="29" spans="1:8" ht="30" customHeight="1" x14ac:dyDescent="0.15">
      <c r="A29" s="5" t="s">
        <v>182</v>
      </c>
      <c r="B29" s="5" t="s">
        <v>183</v>
      </c>
      <c r="C29" s="5" t="s">
        <v>184</v>
      </c>
      <c r="D29" s="5" t="s">
        <v>178</v>
      </c>
      <c r="E29" s="5" t="s">
        <v>185</v>
      </c>
      <c r="F29" s="5" t="s">
        <v>180</v>
      </c>
      <c r="G29" s="5" t="s">
        <v>186</v>
      </c>
      <c r="H29" s="5"/>
    </row>
    <row r="30" spans="1:8" ht="31.5" customHeight="1" x14ac:dyDescent="0.15">
      <c r="A30" s="5" t="s">
        <v>187</v>
      </c>
      <c r="B30" s="41" t="s">
        <v>188</v>
      </c>
      <c r="C30" s="41"/>
      <c r="D30" s="41"/>
      <c r="E30" s="41"/>
      <c r="F30" s="41"/>
      <c r="G30" s="41"/>
      <c r="H30" s="41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7">
    <mergeCell ref="A26:H26"/>
    <mergeCell ref="B30:H30"/>
    <mergeCell ref="A1:H1"/>
    <mergeCell ref="A2:H2"/>
    <mergeCell ref="A4:H4"/>
    <mergeCell ref="A12:H12"/>
    <mergeCell ref="A18:H18"/>
  </mergeCell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2" width="18" customWidth="1"/>
    <col min="3" max="4" width="16" customWidth="1"/>
    <col min="5" max="6" width="18" customWidth="1"/>
    <col min="7" max="7" width="20" customWidth="1"/>
    <col min="8" max="8" width="28" customWidth="1"/>
  </cols>
  <sheetData>
    <row r="1" spans="1:8" ht="30" customHeight="1" x14ac:dyDescent="0.15">
      <c r="A1" s="34" t="s">
        <v>189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190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191</v>
      </c>
      <c r="B4" s="8" t="s">
        <v>192</v>
      </c>
      <c r="C4" s="8" t="s">
        <v>193</v>
      </c>
      <c r="D4" s="8" t="s">
        <v>194</v>
      </c>
      <c r="E4" s="8" t="s">
        <v>195</v>
      </c>
      <c r="F4" s="8" t="s">
        <v>196</v>
      </c>
      <c r="G4" s="8" t="s">
        <v>197</v>
      </c>
      <c r="H4" s="8" t="s">
        <v>198</v>
      </c>
    </row>
    <row r="5" spans="1:8" ht="30" customHeight="1" x14ac:dyDescent="0.15">
      <c r="A5" s="9"/>
      <c r="B5" s="9"/>
      <c r="C5" s="9"/>
      <c r="D5" s="9"/>
      <c r="E5" s="19">
        <f t="shared" ref="E5:E19" si="0">IFERROR(C5*D5,0)</f>
        <v>0</v>
      </c>
      <c r="F5" s="9"/>
      <c r="G5" s="23">
        <f t="shared" ref="G5:G19" si="1">IFERROR(E5/F5,0)</f>
        <v>0</v>
      </c>
      <c r="H5" s="9"/>
    </row>
    <row r="6" spans="1:8" ht="30" customHeight="1" x14ac:dyDescent="0.15">
      <c r="A6" s="9"/>
      <c r="B6" s="9"/>
      <c r="C6" s="9"/>
      <c r="D6" s="9"/>
      <c r="E6" s="19">
        <f t="shared" si="0"/>
        <v>0</v>
      </c>
      <c r="F6" s="9"/>
      <c r="G6" s="23">
        <f t="shared" si="1"/>
        <v>0</v>
      </c>
      <c r="H6" s="9"/>
    </row>
    <row r="7" spans="1:8" ht="30" customHeight="1" x14ac:dyDescent="0.15">
      <c r="A7" s="9"/>
      <c r="B7" s="9"/>
      <c r="C7" s="9"/>
      <c r="D7" s="9"/>
      <c r="E7" s="19">
        <f t="shared" si="0"/>
        <v>0</v>
      </c>
      <c r="F7" s="9"/>
      <c r="G7" s="23">
        <f t="shared" si="1"/>
        <v>0</v>
      </c>
      <c r="H7" s="9"/>
    </row>
    <row r="8" spans="1:8" ht="30" customHeight="1" x14ac:dyDescent="0.15">
      <c r="A8" s="9"/>
      <c r="B8" s="9"/>
      <c r="C8" s="9"/>
      <c r="D8" s="9"/>
      <c r="E8" s="19">
        <f t="shared" si="0"/>
        <v>0</v>
      </c>
      <c r="F8" s="9"/>
      <c r="G8" s="23">
        <f t="shared" si="1"/>
        <v>0</v>
      </c>
      <c r="H8" s="9"/>
    </row>
    <row r="9" spans="1:8" ht="30" customHeight="1" x14ac:dyDescent="0.15">
      <c r="A9" s="9"/>
      <c r="B9" s="9"/>
      <c r="C9" s="9"/>
      <c r="D9" s="9"/>
      <c r="E9" s="19">
        <f t="shared" si="0"/>
        <v>0</v>
      </c>
      <c r="F9" s="9"/>
      <c r="G9" s="23">
        <f t="shared" si="1"/>
        <v>0</v>
      </c>
      <c r="H9" s="9"/>
    </row>
    <row r="10" spans="1:8" ht="30" customHeight="1" x14ac:dyDescent="0.15">
      <c r="A10" s="9"/>
      <c r="B10" s="9"/>
      <c r="C10" s="9"/>
      <c r="D10" s="9"/>
      <c r="E10" s="19">
        <f t="shared" si="0"/>
        <v>0</v>
      </c>
      <c r="F10" s="9"/>
      <c r="G10" s="23">
        <f t="shared" si="1"/>
        <v>0</v>
      </c>
      <c r="H10" s="9"/>
    </row>
    <row r="11" spans="1:8" ht="30" customHeight="1" x14ac:dyDescent="0.15">
      <c r="A11" s="9"/>
      <c r="B11" s="9"/>
      <c r="C11" s="9"/>
      <c r="D11" s="9"/>
      <c r="E11" s="19">
        <f t="shared" si="0"/>
        <v>0</v>
      </c>
      <c r="F11" s="9"/>
      <c r="G11" s="23">
        <f t="shared" si="1"/>
        <v>0</v>
      </c>
      <c r="H11" s="9"/>
    </row>
    <row r="12" spans="1:8" ht="30" customHeight="1" x14ac:dyDescent="0.15">
      <c r="A12" s="9"/>
      <c r="B12" s="9"/>
      <c r="C12" s="9"/>
      <c r="D12" s="9"/>
      <c r="E12" s="19">
        <f t="shared" si="0"/>
        <v>0</v>
      </c>
      <c r="F12" s="9"/>
      <c r="G12" s="23">
        <f t="shared" si="1"/>
        <v>0</v>
      </c>
      <c r="H12" s="9"/>
    </row>
    <row r="13" spans="1:8" ht="30" customHeight="1" x14ac:dyDescent="0.15">
      <c r="A13" s="9"/>
      <c r="B13" s="9"/>
      <c r="C13" s="9"/>
      <c r="D13" s="9"/>
      <c r="E13" s="19">
        <f t="shared" si="0"/>
        <v>0</v>
      </c>
      <c r="F13" s="9"/>
      <c r="G13" s="23">
        <f t="shared" si="1"/>
        <v>0</v>
      </c>
      <c r="H13" s="9"/>
    </row>
    <row r="14" spans="1:8" ht="30" customHeight="1" x14ac:dyDescent="0.15">
      <c r="A14" s="9"/>
      <c r="B14" s="9"/>
      <c r="C14" s="9"/>
      <c r="D14" s="9"/>
      <c r="E14" s="19">
        <f t="shared" si="0"/>
        <v>0</v>
      </c>
      <c r="F14" s="9"/>
      <c r="G14" s="23">
        <f t="shared" si="1"/>
        <v>0</v>
      </c>
      <c r="H14" s="9"/>
    </row>
    <row r="15" spans="1:8" ht="30" customHeight="1" x14ac:dyDescent="0.15">
      <c r="A15" s="9"/>
      <c r="B15" s="9"/>
      <c r="C15" s="9"/>
      <c r="D15" s="9"/>
      <c r="E15" s="19">
        <f t="shared" si="0"/>
        <v>0</v>
      </c>
      <c r="F15" s="9"/>
      <c r="G15" s="23">
        <f t="shared" si="1"/>
        <v>0</v>
      </c>
      <c r="H15" s="9"/>
    </row>
    <row r="16" spans="1:8" ht="30" customHeight="1" x14ac:dyDescent="0.15">
      <c r="A16" s="9"/>
      <c r="B16" s="9"/>
      <c r="C16" s="9"/>
      <c r="D16" s="9"/>
      <c r="E16" s="19">
        <f t="shared" si="0"/>
        <v>0</v>
      </c>
      <c r="F16" s="9"/>
      <c r="G16" s="23">
        <f t="shared" si="1"/>
        <v>0</v>
      </c>
      <c r="H16" s="9"/>
    </row>
    <row r="17" spans="1:8" ht="30" customHeight="1" x14ac:dyDescent="0.15">
      <c r="A17" s="9"/>
      <c r="B17" s="9"/>
      <c r="C17" s="9"/>
      <c r="D17" s="9"/>
      <c r="E17" s="19">
        <f t="shared" si="0"/>
        <v>0</v>
      </c>
      <c r="F17" s="9"/>
      <c r="G17" s="23">
        <f t="shared" si="1"/>
        <v>0</v>
      </c>
      <c r="H17" s="9"/>
    </row>
    <row r="18" spans="1:8" ht="30" customHeight="1" x14ac:dyDescent="0.15">
      <c r="A18" s="9"/>
      <c r="B18" s="9"/>
      <c r="C18" s="9"/>
      <c r="D18" s="9"/>
      <c r="E18" s="19">
        <f t="shared" si="0"/>
        <v>0</v>
      </c>
      <c r="F18" s="9"/>
      <c r="G18" s="23">
        <f t="shared" si="1"/>
        <v>0</v>
      </c>
      <c r="H18" s="9"/>
    </row>
    <row r="19" spans="1:8" ht="30" customHeight="1" x14ac:dyDescent="0.15">
      <c r="A19" s="9"/>
      <c r="B19" s="9"/>
      <c r="C19" s="9"/>
      <c r="D19" s="9"/>
      <c r="E19" s="19">
        <f t="shared" si="0"/>
        <v>0</v>
      </c>
      <c r="F19" s="9"/>
      <c r="G19" s="23">
        <f t="shared" si="1"/>
        <v>0</v>
      </c>
      <c r="H19" s="9"/>
    </row>
    <row r="20" spans="1:8" ht="30" customHeight="1" x14ac:dyDescent="0.15">
      <c r="A20" s="5"/>
      <c r="B20" s="5"/>
      <c r="C20" s="5"/>
      <c r="D20" s="5"/>
      <c r="E20" s="5"/>
      <c r="F20" s="5"/>
      <c r="G20" s="5"/>
      <c r="H20" s="5"/>
    </row>
    <row r="21" spans="1:8" ht="30" customHeight="1" x14ac:dyDescent="0.15">
      <c r="A21" s="5"/>
      <c r="B21" s="5"/>
      <c r="C21" s="5"/>
      <c r="D21" s="5"/>
      <c r="E21" s="5"/>
      <c r="F21" s="5"/>
      <c r="G21" s="5"/>
      <c r="H21" s="5"/>
    </row>
    <row r="22" spans="1:8" ht="30" customHeight="1" x14ac:dyDescent="0.15">
      <c r="A22" s="5"/>
      <c r="B22" s="5"/>
      <c r="C22" s="5"/>
      <c r="D22" s="5"/>
      <c r="E22" s="5"/>
      <c r="F22" s="5"/>
      <c r="G22" s="5"/>
      <c r="H22" s="5"/>
    </row>
    <row r="23" spans="1:8" ht="30" customHeight="1" x14ac:dyDescent="0.15">
      <c r="A23" s="5"/>
      <c r="B23" s="5"/>
      <c r="C23" s="5"/>
      <c r="D23" s="5"/>
      <c r="E23" s="5"/>
      <c r="F23" s="5"/>
      <c r="G23" s="5"/>
      <c r="H23" s="5"/>
    </row>
    <row r="24" spans="1:8" ht="30" customHeight="1" x14ac:dyDescent="0.15">
      <c r="A24" s="5"/>
      <c r="B24" s="5"/>
      <c r="C24" s="5"/>
      <c r="D24" s="5"/>
      <c r="E24" s="5"/>
      <c r="F24" s="5"/>
      <c r="G24" s="5"/>
      <c r="H24" s="5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2">
    <mergeCell ref="A1:H1"/>
    <mergeCell ref="A2:H2"/>
  </mergeCells>
  <dataValidations count="1">
    <dataValidation type="list" sqref="B5:B19" xr:uid="{00000000-0002-0000-0800-000000000000}">
      <formula1>"Yes,No,Partial"</formula1>
      <formula2>0</formula2>
    </dataValidation>
  </dataValidation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1" width="20" customWidth="1"/>
    <col min="2" max="6" width="16" customWidth="1"/>
    <col min="7" max="7" width="20" customWidth="1"/>
    <col min="8" max="8" width="28" customWidth="1"/>
  </cols>
  <sheetData>
    <row r="1" spans="1:8" ht="30" customHeight="1" x14ac:dyDescent="0.15">
      <c r="A1" s="34" t="s">
        <v>199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200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201</v>
      </c>
      <c r="B4" s="8" t="s">
        <v>202</v>
      </c>
      <c r="C4" s="8" t="s">
        <v>203</v>
      </c>
      <c r="D4" s="8" t="s">
        <v>204</v>
      </c>
      <c r="E4" s="8" t="s">
        <v>205</v>
      </c>
      <c r="F4" s="8" t="s">
        <v>206</v>
      </c>
      <c r="G4" s="8" t="s">
        <v>207</v>
      </c>
      <c r="H4" s="8" t="s">
        <v>208</v>
      </c>
    </row>
    <row r="5" spans="1:8" ht="30" customHeight="1" x14ac:dyDescent="0.15">
      <c r="A5" s="9"/>
      <c r="B5" s="9"/>
      <c r="C5" s="9"/>
      <c r="D5" s="9"/>
      <c r="E5" s="9"/>
      <c r="F5" s="9"/>
      <c r="G5" s="9"/>
      <c r="H5" s="9"/>
    </row>
    <row r="6" spans="1:8" ht="30" customHeight="1" x14ac:dyDescent="0.15">
      <c r="A6" s="9"/>
      <c r="B6" s="9"/>
      <c r="C6" s="9"/>
      <c r="D6" s="9"/>
      <c r="E6" s="9"/>
      <c r="F6" s="9"/>
      <c r="G6" s="9"/>
      <c r="H6" s="9"/>
    </row>
    <row r="7" spans="1:8" ht="30" customHeight="1" x14ac:dyDescent="0.15">
      <c r="A7" s="9"/>
      <c r="B7" s="9"/>
      <c r="C7" s="9"/>
      <c r="D7" s="9"/>
      <c r="E7" s="9"/>
      <c r="F7" s="9"/>
      <c r="G7" s="9"/>
      <c r="H7" s="9"/>
    </row>
    <row r="8" spans="1:8" ht="30" customHeight="1" x14ac:dyDescent="0.15">
      <c r="A8" s="9"/>
      <c r="B8" s="9"/>
      <c r="C8" s="9"/>
      <c r="D8" s="9"/>
      <c r="E8" s="9"/>
      <c r="F8" s="9"/>
      <c r="G8" s="9"/>
      <c r="H8" s="9"/>
    </row>
    <row r="9" spans="1:8" ht="30" customHeight="1" x14ac:dyDescent="0.15">
      <c r="A9" s="9"/>
      <c r="B9" s="9"/>
      <c r="C9" s="9"/>
      <c r="D9" s="9"/>
      <c r="E9" s="9"/>
      <c r="F9" s="9"/>
      <c r="G9" s="9"/>
      <c r="H9" s="9"/>
    </row>
    <row r="10" spans="1:8" ht="30" customHeight="1" x14ac:dyDescent="0.15">
      <c r="A10" s="9"/>
      <c r="B10" s="9"/>
      <c r="C10" s="9"/>
      <c r="D10" s="9"/>
      <c r="E10" s="9"/>
      <c r="F10" s="9"/>
      <c r="G10" s="9"/>
      <c r="H10" s="9"/>
    </row>
    <row r="11" spans="1:8" ht="30" customHeight="1" x14ac:dyDescent="0.15">
      <c r="A11" s="9"/>
      <c r="B11" s="9"/>
      <c r="C11" s="9"/>
      <c r="D11" s="9"/>
      <c r="E11" s="9"/>
      <c r="F11" s="9"/>
      <c r="G11" s="9"/>
      <c r="H11" s="9"/>
    </row>
    <row r="12" spans="1:8" ht="30" customHeight="1" x14ac:dyDescent="0.15">
      <c r="A12" s="9"/>
      <c r="B12" s="9"/>
      <c r="C12" s="9"/>
      <c r="D12" s="9"/>
      <c r="E12" s="9"/>
      <c r="F12" s="9"/>
      <c r="G12" s="9"/>
      <c r="H12" s="9"/>
    </row>
    <row r="13" spans="1:8" ht="30" customHeight="1" x14ac:dyDescent="0.15">
      <c r="A13" s="9"/>
      <c r="B13" s="9"/>
      <c r="C13" s="9"/>
      <c r="D13" s="9"/>
      <c r="E13" s="9"/>
      <c r="F13" s="9"/>
      <c r="G13" s="9"/>
      <c r="H13" s="9"/>
    </row>
    <row r="14" spans="1:8" ht="30" customHeight="1" x14ac:dyDescent="0.15">
      <c r="A14" s="9"/>
      <c r="B14" s="9"/>
      <c r="C14" s="9"/>
      <c r="D14" s="9"/>
      <c r="E14" s="9"/>
      <c r="F14" s="9"/>
      <c r="G14" s="9"/>
      <c r="H14" s="9"/>
    </row>
    <row r="15" spans="1:8" ht="30" customHeight="1" x14ac:dyDescent="0.15">
      <c r="A15" s="9"/>
      <c r="B15" s="9"/>
      <c r="C15" s="9"/>
      <c r="D15" s="9"/>
      <c r="E15" s="9"/>
      <c r="F15" s="9"/>
      <c r="G15" s="9"/>
      <c r="H15" s="9"/>
    </row>
    <row r="16" spans="1:8" ht="30" customHeight="1" x14ac:dyDescent="0.15">
      <c r="A16" s="9"/>
      <c r="B16" s="9"/>
      <c r="C16" s="9"/>
      <c r="D16" s="9"/>
      <c r="E16" s="9"/>
      <c r="F16" s="9"/>
      <c r="G16" s="9"/>
      <c r="H16" s="9"/>
    </row>
    <row r="17" spans="1:8" ht="30" customHeight="1" x14ac:dyDescent="0.15">
      <c r="A17" s="9"/>
      <c r="B17" s="9"/>
      <c r="C17" s="9"/>
      <c r="D17" s="9"/>
      <c r="E17" s="9"/>
      <c r="F17" s="9"/>
      <c r="G17" s="9"/>
      <c r="H17" s="9"/>
    </row>
    <row r="18" spans="1:8" ht="30" customHeight="1" x14ac:dyDescent="0.15">
      <c r="A18" s="9"/>
      <c r="B18" s="9"/>
      <c r="C18" s="9"/>
      <c r="D18" s="9"/>
      <c r="E18" s="9"/>
      <c r="F18" s="9"/>
      <c r="G18" s="9"/>
      <c r="H18" s="9"/>
    </row>
    <row r="19" spans="1:8" ht="30" customHeight="1" x14ac:dyDescent="0.15">
      <c r="A19" s="9"/>
      <c r="B19" s="9"/>
      <c r="C19" s="9"/>
      <c r="D19" s="9"/>
      <c r="E19" s="9"/>
      <c r="F19" s="9"/>
      <c r="G19" s="9"/>
      <c r="H19" s="9"/>
    </row>
    <row r="20" spans="1:8" ht="30" customHeight="1" x14ac:dyDescent="0.15">
      <c r="A20" s="9"/>
      <c r="B20" s="9"/>
      <c r="C20" s="9"/>
      <c r="D20" s="9"/>
      <c r="E20" s="9"/>
      <c r="F20" s="9"/>
      <c r="G20" s="9"/>
      <c r="H20" s="9"/>
    </row>
    <row r="21" spans="1:8" ht="30" customHeight="1" x14ac:dyDescent="0.15">
      <c r="A21" s="5"/>
      <c r="B21" s="5"/>
      <c r="C21" s="5"/>
      <c r="D21" s="5"/>
      <c r="E21" s="5"/>
      <c r="F21" s="5"/>
      <c r="G21" s="5"/>
      <c r="H21" s="5"/>
    </row>
    <row r="22" spans="1:8" ht="30" customHeight="1" x14ac:dyDescent="0.15">
      <c r="A22" s="5"/>
      <c r="B22" s="5"/>
      <c r="C22" s="5"/>
      <c r="D22" s="5"/>
      <c r="E22" s="5"/>
      <c r="F22" s="5"/>
      <c r="G22" s="5"/>
      <c r="H22" s="5"/>
    </row>
    <row r="23" spans="1:8" ht="30" customHeight="1" x14ac:dyDescent="0.15">
      <c r="A23" s="5"/>
      <c r="B23" s="5"/>
      <c r="C23" s="5"/>
      <c r="D23" s="5"/>
      <c r="E23" s="5"/>
      <c r="F23" s="5"/>
      <c r="G23" s="5"/>
      <c r="H23" s="5"/>
    </row>
    <row r="24" spans="1:8" ht="30" customHeight="1" x14ac:dyDescent="0.15">
      <c r="A24" s="5"/>
      <c r="B24" s="5"/>
      <c r="C24" s="5"/>
      <c r="D24" s="5"/>
      <c r="E24" s="5"/>
      <c r="F24" s="5"/>
      <c r="G24" s="5"/>
      <c r="H24" s="5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2">
    <mergeCell ref="A1:H1"/>
    <mergeCell ref="A2:H2"/>
  </mergeCells>
  <dataValidations count="3">
    <dataValidation type="list" sqref="B5:D20" xr:uid="{00000000-0002-0000-0900-000000000000}">
      <formula1>"Yes,No,Partial"</formula1>
      <formula2>0</formula2>
    </dataValidation>
    <dataValidation type="list" sqref="E5:E20" xr:uid="{00000000-0002-0000-0900-000001000000}">
      <formula1>"Stable,Moderate Variation,High Variation"</formula1>
      <formula2>0</formula2>
    </dataValidation>
    <dataValidation type="list" sqref="F5:F20" xr:uid="{00000000-0002-0000-0900-000002000000}">
      <formula1>"Continuous Flow,FIFO + WIP Limit,Supermarket Pull,CONWIP,Further Study"</formula1>
      <formula2>0</formula2>
    </dataValidation>
  </dataValidation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1" width="20" customWidth="1"/>
    <col min="2" max="7" width="18" customWidth="1"/>
    <col min="8" max="8" width="28" customWidth="1"/>
  </cols>
  <sheetData>
    <row r="1" spans="1:8" ht="30" customHeight="1" x14ac:dyDescent="0.15">
      <c r="A1" s="34" t="s">
        <v>209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210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115</v>
      </c>
      <c r="B4" s="8" t="s">
        <v>211</v>
      </c>
      <c r="C4" s="8" t="s">
        <v>212</v>
      </c>
      <c r="D4" s="8" t="s">
        <v>213</v>
      </c>
      <c r="E4" s="8" t="s">
        <v>214</v>
      </c>
      <c r="F4" s="8" t="s">
        <v>215</v>
      </c>
      <c r="G4" s="8" t="s">
        <v>216</v>
      </c>
      <c r="H4" s="8" t="s">
        <v>88</v>
      </c>
    </row>
    <row r="5" spans="1:8" ht="30" customHeight="1" x14ac:dyDescent="0.15">
      <c r="A5" s="9"/>
      <c r="B5" s="9"/>
      <c r="C5" s="9"/>
      <c r="D5" s="9"/>
      <c r="E5" s="9"/>
      <c r="F5" s="9"/>
      <c r="G5" s="9"/>
      <c r="H5" s="9"/>
    </row>
    <row r="6" spans="1:8" ht="30" customHeight="1" x14ac:dyDescent="0.15">
      <c r="A6" s="9"/>
      <c r="B6" s="9"/>
      <c r="C6" s="9"/>
      <c r="D6" s="9"/>
      <c r="E6" s="9"/>
      <c r="F6" s="9"/>
      <c r="G6" s="9"/>
      <c r="H6" s="9"/>
    </row>
    <row r="7" spans="1:8" ht="30" customHeight="1" x14ac:dyDescent="0.15">
      <c r="A7" s="9"/>
      <c r="B7" s="9"/>
      <c r="C7" s="9"/>
      <c r="D7" s="9"/>
      <c r="E7" s="9"/>
      <c r="F7" s="9"/>
      <c r="G7" s="9"/>
      <c r="H7" s="9"/>
    </row>
    <row r="8" spans="1:8" ht="30" customHeight="1" x14ac:dyDescent="0.15">
      <c r="A8" s="9"/>
      <c r="B8" s="9"/>
      <c r="C8" s="9"/>
      <c r="D8" s="9"/>
      <c r="E8" s="9"/>
      <c r="F8" s="9"/>
      <c r="G8" s="9"/>
      <c r="H8" s="9"/>
    </row>
    <row r="9" spans="1:8" ht="30" customHeight="1" x14ac:dyDescent="0.15">
      <c r="A9" s="9"/>
      <c r="B9" s="9"/>
      <c r="C9" s="9"/>
      <c r="D9" s="9"/>
      <c r="E9" s="9"/>
      <c r="F9" s="9"/>
      <c r="G9" s="9"/>
      <c r="H9" s="9"/>
    </row>
    <row r="10" spans="1:8" ht="30" customHeight="1" x14ac:dyDescent="0.15">
      <c r="A10" s="9"/>
      <c r="B10" s="9"/>
      <c r="C10" s="9"/>
      <c r="D10" s="9"/>
      <c r="E10" s="9"/>
      <c r="F10" s="9"/>
      <c r="G10" s="9"/>
      <c r="H10" s="9"/>
    </row>
    <row r="11" spans="1:8" ht="30" customHeight="1" x14ac:dyDescent="0.15">
      <c r="A11" s="9"/>
      <c r="B11" s="9"/>
      <c r="C11" s="9"/>
      <c r="D11" s="9"/>
      <c r="E11" s="9"/>
      <c r="F11" s="9"/>
      <c r="G11" s="9"/>
      <c r="H11" s="9"/>
    </row>
    <row r="12" spans="1:8" ht="30" customHeight="1" x14ac:dyDescent="0.15">
      <c r="A12" s="9"/>
      <c r="B12" s="9"/>
      <c r="C12" s="9"/>
      <c r="D12" s="9"/>
      <c r="E12" s="9"/>
      <c r="F12" s="9"/>
      <c r="G12" s="9"/>
      <c r="H12" s="9"/>
    </row>
    <row r="13" spans="1:8" ht="30" customHeight="1" x14ac:dyDescent="0.15">
      <c r="A13" s="9"/>
      <c r="B13" s="9"/>
      <c r="C13" s="9"/>
      <c r="D13" s="9"/>
      <c r="E13" s="9"/>
      <c r="F13" s="9"/>
      <c r="G13" s="9"/>
      <c r="H13" s="9"/>
    </row>
    <row r="14" spans="1:8" ht="30" customHeight="1" x14ac:dyDescent="0.15">
      <c r="A14" s="9"/>
      <c r="B14" s="9"/>
      <c r="C14" s="9"/>
      <c r="D14" s="9"/>
      <c r="E14" s="9"/>
      <c r="F14" s="9"/>
      <c r="G14" s="9"/>
      <c r="H14" s="9"/>
    </row>
    <row r="15" spans="1:8" ht="30" customHeight="1" x14ac:dyDescent="0.15">
      <c r="A15" s="9"/>
      <c r="B15" s="9"/>
      <c r="C15" s="9"/>
      <c r="D15" s="9"/>
      <c r="E15" s="9"/>
      <c r="F15" s="9"/>
      <c r="G15" s="9"/>
      <c r="H15" s="9"/>
    </row>
    <row r="16" spans="1:8" ht="30" customHeight="1" x14ac:dyDescent="0.15">
      <c r="A16" s="9"/>
      <c r="B16" s="9"/>
      <c r="C16" s="9"/>
      <c r="D16" s="9"/>
      <c r="E16" s="9"/>
      <c r="F16" s="9"/>
      <c r="G16" s="9"/>
      <c r="H16" s="9"/>
    </row>
    <row r="17" spans="1:8" ht="30" customHeight="1" x14ac:dyDescent="0.15">
      <c r="A17" s="9"/>
      <c r="B17" s="9"/>
      <c r="C17" s="9"/>
      <c r="D17" s="9"/>
      <c r="E17" s="9"/>
      <c r="F17" s="9"/>
      <c r="G17" s="9"/>
      <c r="H17" s="9"/>
    </row>
    <row r="18" spans="1:8" ht="30" customHeight="1" x14ac:dyDescent="0.15">
      <c r="A18" s="9"/>
      <c r="B18" s="9"/>
      <c r="C18" s="9"/>
      <c r="D18" s="9"/>
      <c r="E18" s="9"/>
      <c r="F18" s="9"/>
      <c r="G18" s="9"/>
      <c r="H18" s="9"/>
    </row>
    <row r="19" spans="1:8" ht="30" customHeight="1" x14ac:dyDescent="0.15">
      <c r="A19" s="9"/>
      <c r="B19" s="9"/>
      <c r="C19" s="9"/>
      <c r="D19" s="9"/>
      <c r="E19" s="9"/>
      <c r="F19" s="9"/>
      <c r="G19" s="9"/>
      <c r="H19" s="9"/>
    </row>
    <row r="20" spans="1:8" ht="30" customHeight="1" x14ac:dyDescent="0.15">
      <c r="A20" s="9"/>
      <c r="B20" s="9"/>
      <c r="C20" s="9"/>
      <c r="D20" s="9"/>
      <c r="E20" s="9"/>
      <c r="F20" s="9"/>
      <c r="G20" s="9"/>
      <c r="H20" s="9"/>
    </row>
    <row r="21" spans="1:8" ht="30" customHeight="1" x14ac:dyDescent="0.15">
      <c r="A21" s="5"/>
      <c r="B21" s="5"/>
      <c r="C21" s="5"/>
      <c r="D21" s="5"/>
      <c r="E21" s="5"/>
      <c r="F21" s="5"/>
      <c r="G21" s="5"/>
      <c r="H21" s="5"/>
    </row>
    <row r="22" spans="1:8" ht="30" customHeight="1" x14ac:dyDescent="0.15">
      <c r="A22" s="5"/>
      <c r="B22" s="5"/>
      <c r="C22" s="5"/>
      <c r="D22" s="5"/>
      <c r="E22" s="5"/>
      <c r="F22" s="5"/>
      <c r="G22" s="5"/>
      <c r="H22" s="5"/>
    </row>
    <row r="23" spans="1:8" ht="30" customHeight="1" x14ac:dyDescent="0.15">
      <c r="A23" s="5"/>
      <c r="B23" s="5"/>
      <c r="C23" s="5"/>
      <c r="D23" s="5"/>
      <c r="E23" s="5"/>
      <c r="F23" s="5"/>
      <c r="G23" s="5"/>
      <c r="H23" s="5"/>
    </row>
    <row r="24" spans="1:8" ht="30" customHeight="1" x14ac:dyDescent="0.15">
      <c r="A24" s="5"/>
      <c r="B24" s="5"/>
      <c r="C24" s="5"/>
      <c r="D24" s="5"/>
      <c r="E24" s="5"/>
      <c r="F24" s="5"/>
      <c r="G24" s="5"/>
      <c r="H24" s="5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2">
    <mergeCell ref="A1:H1"/>
    <mergeCell ref="A2:H2"/>
  </mergeCells>
  <dataValidations count="2">
    <dataValidation type="list" sqref="B5:C20" xr:uid="{00000000-0002-0000-0A00-000000000000}">
      <formula1>"ERP/MRP,Pull/Kanban,Schedule,CONWIP,Manual,Other"</formula1>
      <formula2>0</formula2>
    </dataValidation>
    <dataValidation type="list" sqref="E5:E20" xr:uid="{00000000-0002-0000-0A00-000001000000}">
      <formula1>"Yes,No,Sometimes"</formula1>
      <formula2>0</formula2>
    </dataValidation>
  </dataValidation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1" width="20" customWidth="1"/>
    <col min="2" max="7" width="18" customWidth="1"/>
    <col min="8" max="8" width="28" customWidth="1"/>
  </cols>
  <sheetData>
    <row r="1" spans="1:8" ht="30" customHeight="1" x14ac:dyDescent="0.15">
      <c r="A1" s="34" t="s">
        <v>217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36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218</v>
      </c>
      <c r="B4" s="8" t="s">
        <v>219</v>
      </c>
      <c r="C4" s="8" t="s">
        <v>220</v>
      </c>
      <c r="D4" s="8" t="s">
        <v>221</v>
      </c>
      <c r="E4" s="8" t="s">
        <v>222</v>
      </c>
      <c r="F4" s="8" t="s">
        <v>223</v>
      </c>
      <c r="G4" s="8" t="s">
        <v>224</v>
      </c>
      <c r="H4" s="8" t="s">
        <v>88</v>
      </c>
    </row>
    <row r="5" spans="1:8" ht="30" customHeight="1" x14ac:dyDescent="0.15">
      <c r="A5" s="9"/>
      <c r="B5" s="9"/>
      <c r="C5" s="9"/>
      <c r="D5" s="9"/>
      <c r="E5" s="9"/>
      <c r="F5" s="9"/>
      <c r="G5" s="9"/>
      <c r="H5" s="9"/>
    </row>
    <row r="6" spans="1:8" ht="30" customHeight="1" x14ac:dyDescent="0.15">
      <c r="A6" s="9"/>
      <c r="B6" s="9"/>
      <c r="C6" s="9"/>
      <c r="D6" s="9"/>
      <c r="E6" s="9"/>
      <c r="F6" s="9"/>
      <c r="G6" s="9"/>
      <c r="H6" s="9"/>
    </row>
    <row r="7" spans="1:8" ht="30" customHeight="1" x14ac:dyDescent="0.15">
      <c r="A7" s="9"/>
      <c r="B7" s="9"/>
      <c r="C7" s="9"/>
      <c r="D7" s="9"/>
      <c r="E7" s="9"/>
      <c r="F7" s="9"/>
      <c r="G7" s="9"/>
      <c r="H7" s="9"/>
    </row>
    <row r="8" spans="1:8" ht="30" customHeight="1" x14ac:dyDescent="0.15">
      <c r="A8" s="9"/>
      <c r="B8" s="9"/>
      <c r="C8" s="9"/>
      <c r="D8" s="9"/>
      <c r="E8" s="9"/>
      <c r="F8" s="9"/>
      <c r="G8" s="9"/>
      <c r="H8" s="9"/>
    </row>
    <row r="9" spans="1:8" ht="30" customHeight="1" x14ac:dyDescent="0.15">
      <c r="A9" s="9"/>
      <c r="B9" s="9"/>
      <c r="C9" s="9"/>
      <c r="D9" s="9"/>
      <c r="E9" s="9"/>
      <c r="F9" s="9"/>
      <c r="G9" s="9"/>
      <c r="H9" s="9"/>
    </row>
    <row r="10" spans="1:8" ht="30" customHeight="1" x14ac:dyDescent="0.15">
      <c r="A10" s="9"/>
      <c r="B10" s="9"/>
      <c r="C10" s="9"/>
      <c r="D10" s="9"/>
      <c r="E10" s="9"/>
      <c r="F10" s="9"/>
      <c r="G10" s="9"/>
      <c r="H10" s="9"/>
    </row>
    <row r="11" spans="1:8" ht="30" customHeight="1" x14ac:dyDescent="0.15">
      <c r="A11" s="9"/>
      <c r="B11" s="9"/>
      <c r="C11" s="9"/>
      <c r="D11" s="9"/>
      <c r="E11" s="9"/>
      <c r="F11" s="9"/>
      <c r="G11" s="9"/>
      <c r="H11" s="9"/>
    </row>
    <row r="12" spans="1:8" ht="30" customHeight="1" x14ac:dyDescent="0.15">
      <c r="A12" s="9"/>
      <c r="B12" s="9"/>
      <c r="C12" s="9"/>
      <c r="D12" s="9"/>
      <c r="E12" s="9"/>
      <c r="F12" s="9"/>
      <c r="G12" s="9"/>
      <c r="H12" s="9"/>
    </row>
    <row r="13" spans="1:8" ht="30" customHeight="1" x14ac:dyDescent="0.15">
      <c r="A13" s="9"/>
      <c r="B13" s="9"/>
      <c r="C13" s="9"/>
      <c r="D13" s="9"/>
      <c r="E13" s="9"/>
      <c r="F13" s="9"/>
      <c r="G13" s="9"/>
      <c r="H13" s="9"/>
    </row>
    <row r="14" spans="1:8" ht="30" customHeight="1" x14ac:dyDescent="0.15">
      <c r="A14" s="9"/>
      <c r="B14" s="9"/>
      <c r="C14" s="9"/>
      <c r="D14" s="9"/>
      <c r="E14" s="9"/>
      <c r="F14" s="9"/>
      <c r="G14" s="9"/>
      <c r="H14" s="9"/>
    </row>
    <row r="15" spans="1:8" ht="30" customHeight="1" x14ac:dyDescent="0.15">
      <c r="A15" s="9"/>
      <c r="B15" s="9"/>
      <c r="C15" s="9"/>
      <c r="D15" s="9"/>
      <c r="E15" s="9"/>
      <c r="F15" s="9"/>
      <c r="G15" s="9"/>
      <c r="H15" s="9"/>
    </row>
    <row r="16" spans="1:8" ht="30" customHeight="1" x14ac:dyDescent="0.15">
      <c r="A16" s="9"/>
      <c r="B16" s="9"/>
      <c r="C16" s="9"/>
      <c r="D16" s="9"/>
      <c r="E16" s="9"/>
      <c r="F16" s="9"/>
      <c r="G16" s="9"/>
      <c r="H16" s="9"/>
    </row>
    <row r="17" spans="1:8" ht="30" customHeight="1" x14ac:dyDescent="0.15">
      <c r="A17" s="9"/>
      <c r="B17" s="9"/>
      <c r="C17" s="9"/>
      <c r="D17" s="9"/>
      <c r="E17" s="9"/>
      <c r="F17" s="9"/>
      <c r="G17" s="9"/>
      <c r="H17" s="9"/>
    </row>
    <row r="18" spans="1:8" ht="30" customHeight="1" x14ac:dyDescent="0.15">
      <c r="A18" s="9"/>
      <c r="B18" s="9"/>
      <c r="C18" s="9"/>
      <c r="D18" s="9"/>
      <c r="E18" s="9"/>
      <c r="F18" s="9"/>
      <c r="G18" s="9"/>
      <c r="H18" s="9"/>
    </row>
    <row r="19" spans="1:8" ht="30" customHeight="1" x14ac:dyDescent="0.15">
      <c r="A19" s="9"/>
      <c r="B19" s="9"/>
      <c r="C19" s="9"/>
      <c r="D19" s="9"/>
      <c r="E19" s="9"/>
      <c r="F19" s="9"/>
      <c r="G19" s="9"/>
      <c r="H19" s="9"/>
    </row>
    <row r="20" spans="1:8" ht="30" customHeight="1" x14ac:dyDescent="0.15">
      <c r="A20" s="9"/>
      <c r="B20" s="9"/>
      <c r="C20" s="9"/>
      <c r="D20" s="9"/>
      <c r="E20" s="9"/>
      <c r="F20" s="9"/>
      <c r="G20" s="9"/>
      <c r="H20" s="9"/>
    </row>
    <row r="21" spans="1:8" ht="30" customHeight="1" x14ac:dyDescent="0.15">
      <c r="A21" s="5"/>
      <c r="B21" s="5"/>
      <c r="C21" s="5"/>
      <c r="D21" s="5"/>
      <c r="E21" s="5"/>
      <c r="F21" s="5"/>
      <c r="G21" s="5"/>
      <c r="H21" s="5"/>
    </row>
    <row r="22" spans="1:8" ht="30" customHeight="1" x14ac:dyDescent="0.15">
      <c r="A22" s="5"/>
      <c r="B22" s="5"/>
      <c r="C22" s="5"/>
      <c r="D22" s="5"/>
      <c r="E22" s="5"/>
      <c r="F22" s="5"/>
      <c r="G22" s="5"/>
      <c r="H22" s="5"/>
    </row>
    <row r="23" spans="1:8" ht="30" customHeight="1" x14ac:dyDescent="0.15">
      <c r="A23" s="5"/>
      <c r="B23" s="5"/>
      <c r="C23" s="5"/>
      <c r="D23" s="5"/>
      <c r="E23" s="5"/>
      <c r="F23" s="5"/>
      <c r="G23" s="5"/>
      <c r="H23" s="5"/>
    </row>
    <row r="24" spans="1:8" ht="30" customHeight="1" x14ac:dyDescent="0.15">
      <c r="A24" s="5"/>
      <c r="B24" s="5"/>
      <c r="C24" s="5"/>
      <c r="D24" s="5"/>
      <c r="E24" s="5"/>
      <c r="F24" s="5"/>
      <c r="G24" s="5"/>
      <c r="H24" s="5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2">
    <mergeCell ref="A1:H1"/>
    <mergeCell ref="A2:H2"/>
  </mergeCells>
  <dataValidations count="1">
    <dataValidation type="list" sqref="D5:E20" xr:uid="{00000000-0002-0000-0B00-000000000000}">
      <formula1>"Yes,No,Possible"</formula1>
      <formula2>0</formula2>
    </dataValidation>
  </dataValidation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E5A8A"/>
    <pageSetUpPr fitToPage="1"/>
  </sheetPr>
  <dimension ref="A1:H4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3" sqref="H3"/>
    </sheetView>
  </sheetViews>
  <sheetFormatPr baseColWidth="10" defaultColWidth="8.6640625" defaultRowHeight="13" x14ac:dyDescent="0.15"/>
  <cols>
    <col min="1" max="1" width="24" customWidth="1"/>
    <col min="2" max="5" width="16" customWidth="1"/>
    <col min="6" max="7" width="18" customWidth="1"/>
    <col min="8" max="8" width="28" customWidth="1"/>
  </cols>
  <sheetData>
    <row r="1" spans="1:8" ht="30" customHeight="1" x14ac:dyDescent="0.15">
      <c r="A1" s="34" t="s">
        <v>225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38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226</v>
      </c>
      <c r="B4" s="8" t="s">
        <v>227</v>
      </c>
      <c r="C4" s="8" t="s">
        <v>7</v>
      </c>
      <c r="D4" s="8" t="s">
        <v>228</v>
      </c>
      <c r="E4" s="8" t="s">
        <v>229</v>
      </c>
      <c r="F4" s="8" t="s">
        <v>85</v>
      </c>
      <c r="G4" s="8" t="s">
        <v>230</v>
      </c>
      <c r="H4" s="8" t="s">
        <v>231</v>
      </c>
    </row>
    <row r="5" spans="1:8" ht="30" customHeight="1" x14ac:dyDescent="0.15">
      <c r="A5" s="5" t="s">
        <v>232</v>
      </c>
      <c r="B5" s="1"/>
      <c r="C5" s="9"/>
      <c r="D5" s="9"/>
      <c r="E5" s="9"/>
      <c r="F5" s="9"/>
      <c r="G5" s="10"/>
      <c r="H5" s="9"/>
    </row>
    <row r="6" spans="1:8" ht="30" customHeight="1" x14ac:dyDescent="0.15">
      <c r="A6" s="5" t="s">
        <v>233</v>
      </c>
      <c r="B6" s="1"/>
      <c r="C6" s="9"/>
      <c r="D6" s="9"/>
      <c r="E6" s="9"/>
      <c r="F6" s="9"/>
      <c r="G6" s="10"/>
      <c r="H6" s="9"/>
    </row>
    <row r="7" spans="1:8" ht="30" customHeight="1" x14ac:dyDescent="0.15">
      <c r="A7" s="5" t="s">
        <v>234</v>
      </c>
      <c r="B7" s="1"/>
      <c r="C7" s="9"/>
      <c r="D7" s="9"/>
      <c r="E7" s="9"/>
      <c r="F7" s="9"/>
      <c r="G7" s="10"/>
      <c r="H7" s="9"/>
    </row>
    <row r="8" spans="1:8" ht="30" customHeight="1" x14ac:dyDescent="0.15">
      <c r="A8" s="5" t="s">
        <v>235</v>
      </c>
      <c r="B8" s="1"/>
      <c r="C8" s="9"/>
      <c r="D8" s="9"/>
      <c r="E8" s="9"/>
      <c r="F8" s="9"/>
      <c r="G8" s="10"/>
      <c r="H8" s="9"/>
    </row>
    <row r="9" spans="1:8" ht="30" customHeight="1" x14ac:dyDescent="0.15">
      <c r="A9" s="5" t="s">
        <v>236</v>
      </c>
      <c r="B9" s="1"/>
      <c r="C9" s="9"/>
      <c r="D9" s="9"/>
      <c r="E9" s="9"/>
      <c r="F9" s="9"/>
      <c r="G9" s="10"/>
      <c r="H9" s="9"/>
    </row>
    <row r="10" spans="1:8" ht="30" customHeight="1" x14ac:dyDescent="0.15">
      <c r="A10" s="5" t="s">
        <v>237</v>
      </c>
      <c r="B10" s="1"/>
      <c r="C10" s="9"/>
      <c r="D10" s="9"/>
      <c r="E10" s="9"/>
      <c r="F10" s="9"/>
      <c r="G10" s="10"/>
      <c r="H10" s="9"/>
    </row>
    <row r="11" spans="1:8" ht="30" customHeight="1" x14ac:dyDescent="0.15">
      <c r="A11" s="5" t="s">
        <v>238</v>
      </c>
      <c r="B11" s="1"/>
      <c r="C11" s="9"/>
      <c r="D11" s="9"/>
      <c r="E11" s="9"/>
      <c r="F11" s="9"/>
      <c r="G11" s="10"/>
      <c r="H11" s="9"/>
    </row>
    <row r="12" spans="1:8" ht="30" customHeight="1" x14ac:dyDescent="0.15">
      <c r="A12" s="5" t="s">
        <v>239</v>
      </c>
      <c r="B12" s="1"/>
      <c r="C12" s="9"/>
      <c r="D12" s="9"/>
      <c r="E12" s="9"/>
      <c r="F12" s="9"/>
      <c r="G12" s="10"/>
      <c r="H12" s="9"/>
    </row>
    <row r="13" spans="1:8" ht="30" customHeight="1" x14ac:dyDescent="0.15">
      <c r="A13" s="5" t="s">
        <v>240</v>
      </c>
      <c r="B13" s="1"/>
      <c r="C13" s="9"/>
      <c r="D13" s="9"/>
      <c r="E13" s="9"/>
      <c r="F13" s="9"/>
      <c r="G13" s="10"/>
      <c r="H13" s="9"/>
    </row>
    <row r="14" spans="1:8" ht="30" customHeight="1" x14ac:dyDescent="0.15">
      <c r="A14" s="5" t="s">
        <v>241</v>
      </c>
      <c r="B14" s="1"/>
      <c r="C14" s="9"/>
      <c r="D14" s="9"/>
      <c r="E14" s="9"/>
      <c r="F14" s="9"/>
      <c r="G14" s="10"/>
      <c r="H14" s="9"/>
    </row>
    <row r="15" spans="1:8" ht="30" customHeight="1" x14ac:dyDescent="0.15">
      <c r="A15" s="5" t="s">
        <v>242</v>
      </c>
      <c r="B15" s="1"/>
      <c r="C15" s="9"/>
      <c r="D15" s="9"/>
      <c r="E15" s="9"/>
      <c r="F15" s="9"/>
      <c r="G15" s="10"/>
      <c r="H15" s="9"/>
    </row>
    <row r="16" spans="1:8" ht="30" customHeight="1" x14ac:dyDescent="0.15">
      <c r="A16" s="5" t="s">
        <v>243</v>
      </c>
      <c r="B16" s="1"/>
      <c r="C16" s="9"/>
      <c r="D16" s="9"/>
      <c r="E16" s="9"/>
      <c r="F16" s="9"/>
      <c r="G16" s="10"/>
      <c r="H16" s="9"/>
    </row>
    <row r="17" spans="1:8" ht="30" customHeight="1" x14ac:dyDescent="0.15">
      <c r="A17" s="5" t="s">
        <v>244</v>
      </c>
      <c r="B17" s="1"/>
      <c r="C17" s="9"/>
      <c r="D17" s="9"/>
      <c r="E17" s="9"/>
      <c r="F17" s="9"/>
      <c r="G17" s="10"/>
      <c r="H17" s="9"/>
    </row>
    <row r="18" spans="1:8" ht="30" customHeight="1" x14ac:dyDescent="0.15">
      <c r="A18" s="5"/>
      <c r="B18" s="5"/>
      <c r="C18" s="5"/>
      <c r="D18" s="5"/>
      <c r="E18" s="5"/>
      <c r="F18" s="5"/>
      <c r="G18" s="5"/>
      <c r="H18" s="5"/>
    </row>
    <row r="19" spans="1:8" ht="30" customHeight="1" x14ac:dyDescent="0.15">
      <c r="A19" s="40" t="s">
        <v>245</v>
      </c>
      <c r="B19" s="40"/>
      <c r="C19" s="40"/>
      <c r="D19" s="40"/>
      <c r="E19" s="40"/>
      <c r="F19" s="40"/>
      <c r="G19" s="40"/>
      <c r="H19" s="40"/>
    </row>
    <row r="20" spans="1:8" ht="30" customHeight="1" x14ac:dyDescent="0.15">
      <c r="A20" s="5" t="s">
        <v>246</v>
      </c>
      <c r="B20" s="14">
        <f>IFERROR(AVERAGE(B5:B17),0)</f>
        <v>0</v>
      </c>
      <c r="C20" s="5"/>
      <c r="D20" s="5"/>
      <c r="E20" s="5"/>
      <c r="F20" s="5"/>
      <c r="G20" s="5"/>
      <c r="H20" s="5"/>
    </row>
    <row r="21" spans="1:8" ht="30" customHeight="1" x14ac:dyDescent="0.15">
      <c r="A21" s="5" t="s">
        <v>247</v>
      </c>
      <c r="B21" s="24" t="str">
        <f>IF(B20&gt;=4,"Ready to pilot",IF(B20&gt;=3,"Pilot with targeted countermeasures","Stabilize fundamentals first"))</f>
        <v>Stabilize fundamentals first</v>
      </c>
      <c r="C21" s="5"/>
      <c r="D21" s="5"/>
      <c r="E21" s="5"/>
      <c r="F21" s="5"/>
      <c r="G21" s="5"/>
      <c r="H21" s="5"/>
    </row>
    <row r="22" spans="1:8" ht="30" customHeight="1" x14ac:dyDescent="0.15">
      <c r="A22" s="5"/>
      <c r="B22" s="5"/>
      <c r="C22" s="5"/>
      <c r="D22" s="5"/>
      <c r="E22" s="5"/>
      <c r="F22" s="5"/>
      <c r="G22" s="5"/>
      <c r="H22" s="5"/>
    </row>
    <row r="23" spans="1:8" ht="30" customHeight="1" x14ac:dyDescent="0.15">
      <c r="A23" s="5"/>
      <c r="B23" s="5"/>
      <c r="C23" s="5"/>
      <c r="D23" s="5"/>
      <c r="E23" s="5"/>
      <c r="F23" s="5"/>
      <c r="G23" s="5"/>
      <c r="H23" s="5"/>
    </row>
    <row r="24" spans="1:8" ht="30" customHeight="1" x14ac:dyDescent="0.15">
      <c r="A24" s="5"/>
      <c r="B24" s="5"/>
      <c r="C24" s="5"/>
      <c r="D24" s="5"/>
      <c r="E24" s="5"/>
      <c r="F24" s="5"/>
      <c r="G24" s="5"/>
      <c r="H24" s="5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3">
    <mergeCell ref="A1:H1"/>
    <mergeCell ref="A2:H2"/>
    <mergeCell ref="A19:H19"/>
  </mergeCells>
  <conditionalFormatting sqref="B5:B17">
    <cfRule type="colorScale" priority="2">
      <colorScale>
        <cfvo type="min"/>
        <cfvo type="percentile" val="50"/>
        <cfvo type="max"/>
        <color rgb="FFF4CCCC"/>
        <color rgb="FFFFF2CC"/>
        <color rgb="FFD9EAD3"/>
      </colorScale>
    </cfRule>
  </conditionalFormatting>
  <dataValidations count="2">
    <dataValidation type="list" sqref="B5:B17" xr:uid="{00000000-0002-0000-0C00-000000000000}">
      <formula1>"1,2,3,4,5"</formula1>
      <formula2>0</formula2>
    </dataValidation>
    <dataValidation type="list" sqref="E5:E17" xr:uid="{00000000-0002-0000-0C00-000001000000}">
      <formula1>"Low,Medium,High,Critical"</formula1>
      <formula2>0</formula2>
    </dataValidation>
  </dataValidation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1" width="16" customWidth="1"/>
    <col min="2" max="2" width="24" customWidth="1"/>
    <col min="3" max="4" width="18" customWidth="1"/>
    <col min="5" max="7" width="16" customWidth="1"/>
    <col min="8" max="8" width="28" customWidth="1"/>
  </cols>
  <sheetData>
    <row r="1" spans="1:8" ht="30" customHeight="1" x14ac:dyDescent="0.15">
      <c r="A1" s="34" t="s">
        <v>248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249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250</v>
      </c>
      <c r="B4" s="8" t="s">
        <v>251</v>
      </c>
      <c r="C4" s="8" t="s">
        <v>7</v>
      </c>
      <c r="D4" s="8" t="s">
        <v>252</v>
      </c>
      <c r="E4" s="8" t="s">
        <v>229</v>
      </c>
      <c r="F4" s="8" t="s">
        <v>85</v>
      </c>
      <c r="G4" s="8" t="s">
        <v>230</v>
      </c>
      <c r="H4" s="8" t="s">
        <v>253</v>
      </c>
    </row>
    <row r="5" spans="1:8" ht="30" customHeight="1" x14ac:dyDescent="0.15">
      <c r="A5" s="9"/>
      <c r="B5" s="9"/>
      <c r="C5" s="9"/>
      <c r="D5" s="9"/>
      <c r="E5" s="9"/>
      <c r="F5" s="9"/>
      <c r="G5" s="10"/>
      <c r="H5" s="9"/>
    </row>
    <row r="6" spans="1:8" ht="30" customHeight="1" x14ac:dyDescent="0.15">
      <c r="A6" s="9"/>
      <c r="B6" s="9"/>
      <c r="C6" s="9"/>
      <c r="D6" s="9"/>
      <c r="E6" s="9"/>
      <c r="F6" s="9"/>
      <c r="G6" s="10"/>
      <c r="H6" s="9"/>
    </row>
    <row r="7" spans="1:8" ht="30" customHeight="1" x14ac:dyDescent="0.15">
      <c r="A7" s="9"/>
      <c r="B7" s="9"/>
      <c r="C7" s="9"/>
      <c r="D7" s="9"/>
      <c r="E7" s="9"/>
      <c r="F7" s="9"/>
      <c r="G7" s="10"/>
      <c r="H7" s="9"/>
    </row>
    <row r="8" spans="1:8" ht="30" customHeight="1" x14ac:dyDescent="0.15">
      <c r="A8" s="9"/>
      <c r="B8" s="9"/>
      <c r="C8" s="9"/>
      <c r="D8" s="9"/>
      <c r="E8" s="9"/>
      <c r="F8" s="9"/>
      <c r="G8" s="10"/>
      <c r="H8" s="9"/>
    </row>
    <row r="9" spans="1:8" ht="30" customHeight="1" x14ac:dyDescent="0.15">
      <c r="A9" s="9"/>
      <c r="B9" s="9"/>
      <c r="C9" s="9"/>
      <c r="D9" s="9"/>
      <c r="E9" s="9"/>
      <c r="F9" s="9"/>
      <c r="G9" s="10"/>
      <c r="H9" s="9"/>
    </row>
    <row r="10" spans="1:8" ht="30" customHeight="1" x14ac:dyDescent="0.15">
      <c r="A10" s="9"/>
      <c r="B10" s="9"/>
      <c r="C10" s="9"/>
      <c r="D10" s="9"/>
      <c r="E10" s="9"/>
      <c r="F10" s="9"/>
      <c r="G10" s="10"/>
      <c r="H10" s="9"/>
    </row>
    <row r="11" spans="1:8" ht="30" customHeight="1" x14ac:dyDescent="0.15">
      <c r="A11" s="9"/>
      <c r="B11" s="9"/>
      <c r="C11" s="9"/>
      <c r="D11" s="9"/>
      <c r="E11" s="9"/>
      <c r="F11" s="9"/>
      <c r="G11" s="10"/>
      <c r="H11" s="9"/>
    </row>
    <row r="12" spans="1:8" ht="30" customHeight="1" x14ac:dyDescent="0.15">
      <c r="A12" s="9"/>
      <c r="B12" s="9"/>
      <c r="C12" s="9"/>
      <c r="D12" s="9"/>
      <c r="E12" s="9"/>
      <c r="F12" s="9"/>
      <c r="G12" s="10"/>
      <c r="H12" s="9"/>
    </row>
    <row r="13" spans="1:8" ht="30" customHeight="1" x14ac:dyDescent="0.15">
      <c r="A13" s="9"/>
      <c r="B13" s="9"/>
      <c r="C13" s="9"/>
      <c r="D13" s="9"/>
      <c r="E13" s="9"/>
      <c r="F13" s="9"/>
      <c r="G13" s="10"/>
      <c r="H13" s="9"/>
    </row>
    <row r="14" spans="1:8" ht="30" customHeight="1" x14ac:dyDescent="0.15">
      <c r="A14" s="9"/>
      <c r="B14" s="9"/>
      <c r="C14" s="9"/>
      <c r="D14" s="9"/>
      <c r="E14" s="9"/>
      <c r="F14" s="9"/>
      <c r="G14" s="10"/>
      <c r="H14" s="9"/>
    </row>
    <row r="15" spans="1:8" ht="30" customHeight="1" x14ac:dyDescent="0.15">
      <c r="A15" s="9"/>
      <c r="B15" s="9"/>
      <c r="C15" s="9"/>
      <c r="D15" s="9"/>
      <c r="E15" s="9"/>
      <c r="F15" s="9"/>
      <c r="G15" s="10"/>
      <c r="H15" s="9"/>
    </row>
    <row r="16" spans="1:8" ht="30" customHeight="1" x14ac:dyDescent="0.15">
      <c r="A16" s="9"/>
      <c r="B16" s="9"/>
      <c r="C16" s="9"/>
      <c r="D16" s="9"/>
      <c r="E16" s="9"/>
      <c r="F16" s="9"/>
      <c r="G16" s="10"/>
      <c r="H16" s="9"/>
    </row>
    <row r="17" spans="1:8" ht="30" customHeight="1" x14ac:dyDescent="0.15">
      <c r="A17" s="9"/>
      <c r="B17" s="9"/>
      <c r="C17" s="9"/>
      <c r="D17" s="9"/>
      <c r="E17" s="9"/>
      <c r="F17" s="9"/>
      <c r="G17" s="10"/>
      <c r="H17" s="9"/>
    </row>
    <row r="18" spans="1:8" ht="30" customHeight="1" x14ac:dyDescent="0.15">
      <c r="A18" s="9"/>
      <c r="B18" s="9"/>
      <c r="C18" s="9"/>
      <c r="D18" s="9"/>
      <c r="E18" s="9"/>
      <c r="F18" s="9"/>
      <c r="G18" s="10"/>
      <c r="H18" s="9"/>
    </row>
    <row r="19" spans="1:8" ht="30" customHeight="1" x14ac:dyDescent="0.15">
      <c r="A19" s="9"/>
      <c r="B19" s="9"/>
      <c r="C19" s="9"/>
      <c r="D19" s="9"/>
      <c r="E19" s="9"/>
      <c r="F19" s="9"/>
      <c r="G19" s="10"/>
      <c r="H19" s="9"/>
    </row>
    <row r="20" spans="1:8" ht="30" customHeight="1" x14ac:dyDescent="0.15">
      <c r="A20" s="9"/>
      <c r="B20" s="9"/>
      <c r="C20" s="9"/>
      <c r="D20" s="9"/>
      <c r="E20" s="9"/>
      <c r="F20" s="9"/>
      <c r="G20" s="10"/>
      <c r="H20" s="9"/>
    </row>
    <row r="21" spans="1:8" ht="30" customHeight="1" x14ac:dyDescent="0.15">
      <c r="A21" s="9"/>
      <c r="B21" s="9"/>
      <c r="C21" s="9"/>
      <c r="D21" s="9"/>
      <c r="E21" s="9"/>
      <c r="F21" s="9"/>
      <c r="G21" s="10"/>
      <c r="H21" s="9"/>
    </row>
    <row r="22" spans="1:8" ht="30" customHeight="1" x14ac:dyDescent="0.15">
      <c r="A22" s="9"/>
      <c r="B22" s="9"/>
      <c r="C22" s="9"/>
      <c r="D22" s="9"/>
      <c r="E22" s="9"/>
      <c r="F22" s="9"/>
      <c r="G22" s="10"/>
      <c r="H22" s="9"/>
    </row>
    <row r="23" spans="1:8" ht="30" customHeight="1" x14ac:dyDescent="0.15">
      <c r="A23" s="9"/>
      <c r="B23" s="9"/>
      <c r="C23" s="9"/>
      <c r="D23" s="9"/>
      <c r="E23" s="9"/>
      <c r="F23" s="9"/>
      <c r="G23" s="10"/>
      <c r="H23" s="9"/>
    </row>
    <row r="24" spans="1:8" ht="30" customHeight="1" x14ac:dyDescent="0.15">
      <c r="A24" s="9"/>
      <c r="B24" s="9"/>
      <c r="C24" s="9"/>
      <c r="D24" s="9"/>
      <c r="E24" s="9"/>
      <c r="F24" s="9"/>
      <c r="G24" s="10"/>
      <c r="H24" s="9"/>
    </row>
    <row r="25" spans="1:8" ht="30" customHeight="1" x14ac:dyDescent="0.15">
      <c r="A25" s="9"/>
      <c r="B25" s="9"/>
      <c r="C25" s="9"/>
      <c r="D25" s="9"/>
      <c r="E25" s="9"/>
      <c r="F25" s="9"/>
      <c r="G25" s="10"/>
      <c r="H25" s="9"/>
    </row>
    <row r="26" spans="1:8" ht="30" customHeight="1" x14ac:dyDescent="0.15">
      <c r="A26" s="9"/>
      <c r="B26" s="9"/>
      <c r="C26" s="9"/>
      <c r="D26" s="9"/>
      <c r="E26" s="9"/>
      <c r="F26" s="9"/>
      <c r="G26" s="10"/>
      <c r="H26" s="9"/>
    </row>
    <row r="27" spans="1:8" ht="30" customHeight="1" x14ac:dyDescent="0.15">
      <c r="A27" s="9"/>
      <c r="B27" s="9"/>
      <c r="C27" s="9"/>
      <c r="D27" s="9"/>
      <c r="E27" s="9"/>
      <c r="F27" s="9"/>
      <c r="G27" s="10"/>
      <c r="H27" s="9"/>
    </row>
    <row r="28" spans="1:8" ht="30" customHeight="1" x14ac:dyDescent="0.15">
      <c r="A28" s="9"/>
      <c r="B28" s="9"/>
      <c r="C28" s="9"/>
      <c r="D28" s="9"/>
      <c r="E28" s="9"/>
      <c r="F28" s="9"/>
      <c r="G28" s="10"/>
      <c r="H28" s="9"/>
    </row>
    <row r="29" spans="1:8" ht="30" customHeight="1" x14ac:dyDescent="0.15">
      <c r="A29" s="9"/>
      <c r="B29" s="9"/>
      <c r="C29" s="9"/>
      <c r="D29" s="9"/>
      <c r="E29" s="9"/>
      <c r="F29" s="9"/>
      <c r="G29" s="10"/>
      <c r="H29" s="9"/>
    </row>
    <row r="30" spans="1:8" ht="30" customHeight="1" x14ac:dyDescent="0.15">
      <c r="A30" s="9"/>
      <c r="B30" s="9"/>
      <c r="C30" s="9"/>
      <c r="D30" s="9"/>
      <c r="E30" s="9"/>
      <c r="F30" s="9"/>
      <c r="G30" s="10"/>
      <c r="H30" s="9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2">
    <mergeCell ref="A1:H1"/>
    <mergeCell ref="A2:H2"/>
  </mergeCells>
  <dataValidations count="1">
    <dataValidation type="list" sqref="E5:E30" xr:uid="{00000000-0002-0000-0D00-000000000000}">
      <formula1>"Low,Medium,High,Critical"</formula1>
      <formula2>0</formula2>
    </dataValidation>
  </dataValidation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7" width="18" customWidth="1"/>
    <col min="8" max="8" width="28" customWidth="1"/>
  </cols>
  <sheetData>
    <row r="1" spans="1:8" ht="30" customHeight="1" x14ac:dyDescent="0.15">
      <c r="A1" s="34" t="s">
        <v>254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255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201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85</v>
      </c>
      <c r="G4" s="8" t="s">
        <v>260</v>
      </c>
      <c r="H4" s="8" t="s">
        <v>261</v>
      </c>
    </row>
    <row r="5" spans="1:8" ht="30" customHeight="1" x14ac:dyDescent="0.15">
      <c r="A5" s="9"/>
      <c r="B5" s="9"/>
      <c r="C5" s="9"/>
      <c r="D5" s="9"/>
      <c r="E5" s="9"/>
      <c r="F5" s="9"/>
      <c r="G5" s="9"/>
      <c r="H5" s="9"/>
    </row>
    <row r="6" spans="1:8" ht="30" customHeight="1" x14ac:dyDescent="0.15">
      <c r="A6" s="9"/>
      <c r="B6" s="9"/>
      <c r="C6" s="9"/>
      <c r="D6" s="9"/>
      <c r="E6" s="9"/>
      <c r="F6" s="9"/>
      <c r="G6" s="9"/>
      <c r="H6" s="9"/>
    </row>
    <row r="7" spans="1:8" ht="30" customHeight="1" x14ac:dyDescent="0.15">
      <c r="A7" s="9"/>
      <c r="B7" s="9"/>
      <c r="C7" s="9"/>
      <c r="D7" s="9"/>
      <c r="E7" s="9"/>
      <c r="F7" s="9"/>
      <c r="G7" s="9"/>
      <c r="H7" s="9"/>
    </row>
    <row r="8" spans="1:8" ht="30" customHeight="1" x14ac:dyDescent="0.15">
      <c r="A8" s="9"/>
      <c r="B8" s="9"/>
      <c r="C8" s="9"/>
      <c r="D8" s="9"/>
      <c r="E8" s="9"/>
      <c r="F8" s="9"/>
      <c r="G8" s="9"/>
      <c r="H8" s="9"/>
    </row>
    <row r="9" spans="1:8" ht="30" customHeight="1" x14ac:dyDescent="0.15">
      <c r="A9" s="9"/>
      <c r="B9" s="9"/>
      <c r="C9" s="9"/>
      <c r="D9" s="9"/>
      <c r="E9" s="9"/>
      <c r="F9" s="9"/>
      <c r="G9" s="9"/>
      <c r="H9" s="9"/>
    </row>
    <row r="10" spans="1:8" ht="30" customHeight="1" x14ac:dyDescent="0.15">
      <c r="A10" s="9"/>
      <c r="B10" s="9"/>
      <c r="C10" s="9"/>
      <c r="D10" s="9"/>
      <c r="E10" s="9"/>
      <c r="F10" s="9"/>
      <c r="G10" s="9"/>
      <c r="H10" s="9"/>
    </row>
    <row r="11" spans="1:8" ht="30" customHeight="1" x14ac:dyDescent="0.15">
      <c r="A11" s="9"/>
      <c r="B11" s="9"/>
      <c r="C11" s="9"/>
      <c r="D11" s="9"/>
      <c r="E11" s="9"/>
      <c r="F11" s="9"/>
      <c r="G11" s="9"/>
      <c r="H11" s="9"/>
    </row>
    <row r="12" spans="1:8" ht="30" customHeight="1" x14ac:dyDescent="0.15">
      <c r="A12" s="9"/>
      <c r="B12" s="9"/>
      <c r="C12" s="9"/>
      <c r="D12" s="9"/>
      <c r="E12" s="9"/>
      <c r="F12" s="9"/>
      <c r="G12" s="9"/>
      <c r="H12" s="9"/>
    </row>
    <row r="13" spans="1:8" ht="30" customHeight="1" x14ac:dyDescent="0.15">
      <c r="A13" s="9"/>
      <c r="B13" s="9"/>
      <c r="C13" s="9"/>
      <c r="D13" s="9"/>
      <c r="E13" s="9"/>
      <c r="F13" s="9"/>
      <c r="G13" s="9"/>
      <c r="H13" s="9"/>
    </row>
    <row r="14" spans="1:8" ht="30" customHeight="1" x14ac:dyDescent="0.15">
      <c r="A14" s="9"/>
      <c r="B14" s="9"/>
      <c r="C14" s="9"/>
      <c r="D14" s="9"/>
      <c r="E14" s="9"/>
      <c r="F14" s="9"/>
      <c r="G14" s="9"/>
      <c r="H14" s="9"/>
    </row>
    <row r="15" spans="1:8" ht="30" customHeight="1" x14ac:dyDescent="0.15">
      <c r="A15" s="9"/>
      <c r="B15" s="9"/>
      <c r="C15" s="9"/>
      <c r="D15" s="9"/>
      <c r="E15" s="9"/>
      <c r="F15" s="9"/>
      <c r="G15" s="9"/>
      <c r="H15" s="9"/>
    </row>
    <row r="16" spans="1:8" ht="30" customHeight="1" x14ac:dyDescent="0.15">
      <c r="A16" s="9"/>
      <c r="B16" s="9"/>
      <c r="C16" s="9"/>
      <c r="D16" s="9"/>
      <c r="E16" s="9"/>
      <c r="F16" s="9"/>
      <c r="G16" s="9"/>
      <c r="H16" s="9"/>
    </row>
    <row r="17" spans="1:8" ht="30" customHeight="1" x14ac:dyDescent="0.15">
      <c r="A17" s="9"/>
      <c r="B17" s="9"/>
      <c r="C17" s="9"/>
      <c r="D17" s="9"/>
      <c r="E17" s="9"/>
      <c r="F17" s="9"/>
      <c r="G17" s="9"/>
      <c r="H17" s="9"/>
    </row>
    <row r="18" spans="1:8" ht="30" customHeight="1" x14ac:dyDescent="0.15">
      <c r="A18" s="9"/>
      <c r="B18" s="9"/>
      <c r="C18" s="9"/>
      <c r="D18" s="9"/>
      <c r="E18" s="9"/>
      <c r="F18" s="9"/>
      <c r="G18" s="9"/>
      <c r="H18" s="9"/>
    </row>
    <row r="19" spans="1:8" ht="30" customHeight="1" x14ac:dyDescent="0.15">
      <c r="A19" s="9"/>
      <c r="B19" s="9"/>
      <c r="C19" s="9"/>
      <c r="D19" s="9"/>
      <c r="E19" s="9"/>
      <c r="F19" s="9"/>
      <c r="G19" s="9"/>
      <c r="H19" s="9"/>
    </row>
    <row r="20" spans="1:8" ht="30" customHeight="1" x14ac:dyDescent="0.15">
      <c r="A20" s="9"/>
      <c r="B20" s="9"/>
      <c r="C20" s="9"/>
      <c r="D20" s="9"/>
      <c r="E20" s="9"/>
      <c r="F20" s="9"/>
      <c r="G20" s="9"/>
      <c r="H20" s="9"/>
    </row>
    <row r="21" spans="1:8" ht="30" customHeight="1" x14ac:dyDescent="0.15">
      <c r="A21" s="9"/>
      <c r="B21" s="9"/>
      <c r="C21" s="9"/>
      <c r="D21" s="9"/>
      <c r="E21" s="9"/>
      <c r="F21" s="9"/>
      <c r="G21" s="9"/>
      <c r="H21" s="9"/>
    </row>
    <row r="22" spans="1:8" ht="30" customHeight="1" x14ac:dyDescent="0.15">
      <c r="A22" s="9"/>
      <c r="B22" s="9"/>
      <c r="C22" s="9"/>
      <c r="D22" s="9"/>
      <c r="E22" s="9"/>
      <c r="F22" s="9"/>
      <c r="G22" s="9"/>
      <c r="H22" s="9"/>
    </row>
    <row r="23" spans="1:8" ht="30" customHeight="1" x14ac:dyDescent="0.15">
      <c r="A23" s="9"/>
      <c r="B23" s="9"/>
      <c r="C23" s="9"/>
      <c r="D23" s="9"/>
      <c r="E23" s="9"/>
      <c r="F23" s="9"/>
      <c r="G23" s="9"/>
      <c r="H23" s="9"/>
    </row>
    <row r="24" spans="1:8" ht="30" customHeight="1" x14ac:dyDescent="0.15">
      <c r="A24" s="9"/>
      <c r="B24" s="9"/>
      <c r="C24" s="9"/>
      <c r="D24" s="9"/>
      <c r="E24" s="9"/>
      <c r="F24" s="9"/>
      <c r="G24" s="9"/>
      <c r="H24" s="9"/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2">
    <mergeCell ref="A1:H1"/>
    <mergeCell ref="A2:H2"/>
  </mergeCells>
  <dataValidations count="1">
    <dataValidation type="list" sqref="B5:B24" xr:uid="{00000000-0002-0000-0E00-000000000000}">
      <formula1>"Continuous Flow,FIFO + WIP Limit,Supermarket Pull,CONWIP,Other"</formula1>
      <formula2>0</formula2>
    </dataValidation>
  </dataValidation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7" width="18" customWidth="1"/>
    <col min="8" max="8" width="28" customWidth="1"/>
  </cols>
  <sheetData>
    <row r="1" spans="1:8" ht="30" customHeight="1" x14ac:dyDescent="0.15">
      <c r="A1" s="34" t="s">
        <v>262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263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115</v>
      </c>
      <c r="B4" s="8" t="s">
        <v>264</v>
      </c>
      <c r="C4" s="8" t="s">
        <v>265</v>
      </c>
      <c r="D4" s="8" t="s">
        <v>266</v>
      </c>
      <c r="E4" s="8" t="s">
        <v>267</v>
      </c>
      <c r="F4" s="8" t="s">
        <v>268</v>
      </c>
      <c r="G4" s="8" t="s">
        <v>269</v>
      </c>
      <c r="H4" s="8" t="s">
        <v>270</v>
      </c>
    </row>
    <row r="5" spans="1:8" ht="30" customHeight="1" x14ac:dyDescent="0.15">
      <c r="A5" s="9"/>
      <c r="B5" s="9"/>
      <c r="C5" s="9"/>
      <c r="D5" s="9"/>
      <c r="E5" s="25"/>
      <c r="F5" s="25"/>
      <c r="G5" s="9"/>
      <c r="H5" s="26">
        <f t="shared" ref="H5:H24" si="0">IFERROR((B5-G5)/B5,0)</f>
        <v>0</v>
      </c>
    </row>
    <row r="6" spans="1:8" ht="30" customHeight="1" x14ac:dyDescent="0.15">
      <c r="A6" s="9"/>
      <c r="B6" s="9"/>
      <c r="C6" s="9"/>
      <c r="D6" s="9"/>
      <c r="E6" s="25"/>
      <c r="F6" s="25"/>
      <c r="G6" s="9"/>
      <c r="H6" s="26">
        <f t="shared" si="0"/>
        <v>0</v>
      </c>
    </row>
    <row r="7" spans="1:8" ht="30" customHeight="1" x14ac:dyDescent="0.15">
      <c r="A7" s="9"/>
      <c r="B7" s="9"/>
      <c r="C7" s="9"/>
      <c r="D7" s="9"/>
      <c r="E7" s="25"/>
      <c r="F7" s="25"/>
      <c r="G7" s="9"/>
      <c r="H7" s="26">
        <f t="shared" si="0"/>
        <v>0</v>
      </c>
    </row>
    <row r="8" spans="1:8" ht="30" customHeight="1" x14ac:dyDescent="0.15">
      <c r="A8" s="9"/>
      <c r="B8" s="9"/>
      <c r="C8" s="9"/>
      <c r="D8" s="9"/>
      <c r="E8" s="25"/>
      <c r="F8" s="25"/>
      <c r="G8" s="9"/>
      <c r="H8" s="26">
        <f t="shared" si="0"/>
        <v>0</v>
      </c>
    </row>
    <row r="9" spans="1:8" ht="30" customHeight="1" x14ac:dyDescent="0.15">
      <c r="A9" s="9"/>
      <c r="B9" s="9"/>
      <c r="C9" s="9"/>
      <c r="D9" s="9"/>
      <c r="E9" s="25"/>
      <c r="F9" s="25"/>
      <c r="G9" s="9"/>
      <c r="H9" s="26">
        <f t="shared" si="0"/>
        <v>0</v>
      </c>
    </row>
    <row r="10" spans="1:8" ht="30" customHeight="1" x14ac:dyDescent="0.15">
      <c r="A10" s="9"/>
      <c r="B10" s="9"/>
      <c r="C10" s="9"/>
      <c r="D10" s="9"/>
      <c r="E10" s="25"/>
      <c r="F10" s="25"/>
      <c r="G10" s="9"/>
      <c r="H10" s="26">
        <f t="shared" si="0"/>
        <v>0</v>
      </c>
    </row>
    <row r="11" spans="1:8" ht="30" customHeight="1" x14ac:dyDescent="0.15">
      <c r="A11" s="9"/>
      <c r="B11" s="9"/>
      <c r="C11" s="9"/>
      <c r="D11" s="9"/>
      <c r="E11" s="25"/>
      <c r="F11" s="25"/>
      <c r="G11" s="9"/>
      <c r="H11" s="26">
        <f t="shared" si="0"/>
        <v>0</v>
      </c>
    </row>
    <row r="12" spans="1:8" ht="30" customHeight="1" x14ac:dyDescent="0.15">
      <c r="A12" s="9"/>
      <c r="B12" s="9"/>
      <c r="C12" s="9"/>
      <c r="D12" s="9"/>
      <c r="E12" s="25"/>
      <c r="F12" s="25"/>
      <c r="G12" s="9"/>
      <c r="H12" s="26">
        <f t="shared" si="0"/>
        <v>0</v>
      </c>
    </row>
    <row r="13" spans="1:8" ht="30" customHeight="1" x14ac:dyDescent="0.15">
      <c r="A13" s="9"/>
      <c r="B13" s="9"/>
      <c r="C13" s="9"/>
      <c r="D13" s="9"/>
      <c r="E13" s="25"/>
      <c r="F13" s="25"/>
      <c r="G13" s="9"/>
      <c r="H13" s="26">
        <f t="shared" si="0"/>
        <v>0</v>
      </c>
    </row>
    <row r="14" spans="1:8" ht="30" customHeight="1" x14ac:dyDescent="0.15">
      <c r="A14" s="9"/>
      <c r="B14" s="9"/>
      <c r="C14" s="9"/>
      <c r="D14" s="9"/>
      <c r="E14" s="25"/>
      <c r="F14" s="25"/>
      <c r="G14" s="9"/>
      <c r="H14" s="26">
        <f t="shared" si="0"/>
        <v>0</v>
      </c>
    </row>
    <row r="15" spans="1:8" ht="30" customHeight="1" x14ac:dyDescent="0.15">
      <c r="A15" s="9"/>
      <c r="B15" s="9"/>
      <c r="C15" s="9"/>
      <c r="D15" s="9"/>
      <c r="E15" s="25"/>
      <c r="F15" s="25"/>
      <c r="G15" s="9"/>
      <c r="H15" s="26">
        <f t="shared" si="0"/>
        <v>0</v>
      </c>
    </row>
    <row r="16" spans="1:8" ht="30" customHeight="1" x14ac:dyDescent="0.15">
      <c r="A16" s="9"/>
      <c r="B16" s="9"/>
      <c r="C16" s="9"/>
      <c r="D16" s="9"/>
      <c r="E16" s="25"/>
      <c r="F16" s="25"/>
      <c r="G16" s="9"/>
      <c r="H16" s="26">
        <f t="shared" si="0"/>
        <v>0</v>
      </c>
    </row>
    <row r="17" spans="1:8" ht="30" customHeight="1" x14ac:dyDescent="0.15">
      <c r="A17" s="9"/>
      <c r="B17" s="9"/>
      <c r="C17" s="9"/>
      <c r="D17" s="9"/>
      <c r="E17" s="25"/>
      <c r="F17" s="25"/>
      <c r="G17" s="9"/>
      <c r="H17" s="26">
        <f t="shared" si="0"/>
        <v>0</v>
      </c>
    </row>
    <row r="18" spans="1:8" ht="30" customHeight="1" x14ac:dyDescent="0.15">
      <c r="A18" s="9"/>
      <c r="B18" s="9"/>
      <c r="C18" s="9"/>
      <c r="D18" s="9"/>
      <c r="E18" s="25"/>
      <c r="F18" s="25"/>
      <c r="G18" s="9"/>
      <c r="H18" s="26">
        <f t="shared" si="0"/>
        <v>0</v>
      </c>
    </row>
    <row r="19" spans="1:8" ht="30" customHeight="1" x14ac:dyDescent="0.15">
      <c r="A19" s="9"/>
      <c r="B19" s="9"/>
      <c r="C19" s="9"/>
      <c r="D19" s="9"/>
      <c r="E19" s="25"/>
      <c r="F19" s="25"/>
      <c r="G19" s="9"/>
      <c r="H19" s="26">
        <f t="shared" si="0"/>
        <v>0</v>
      </c>
    </row>
    <row r="20" spans="1:8" ht="30" customHeight="1" x14ac:dyDescent="0.15">
      <c r="A20" s="9"/>
      <c r="B20" s="9"/>
      <c r="C20" s="9"/>
      <c r="D20" s="9"/>
      <c r="E20" s="25"/>
      <c r="F20" s="25"/>
      <c r="G20" s="9"/>
      <c r="H20" s="26">
        <f t="shared" si="0"/>
        <v>0</v>
      </c>
    </row>
    <row r="21" spans="1:8" ht="30" customHeight="1" x14ac:dyDescent="0.15">
      <c r="A21" s="9"/>
      <c r="B21" s="9"/>
      <c r="C21" s="9"/>
      <c r="D21" s="9"/>
      <c r="E21" s="25"/>
      <c r="F21" s="25"/>
      <c r="G21" s="9"/>
      <c r="H21" s="26">
        <f t="shared" si="0"/>
        <v>0</v>
      </c>
    </row>
    <row r="22" spans="1:8" ht="30" customHeight="1" x14ac:dyDescent="0.15">
      <c r="A22" s="9"/>
      <c r="B22" s="9"/>
      <c r="C22" s="9"/>
      <c r="D22" s="9"/>
      <c r="E22" s="25"/>
      <c r="F22" s="25"/>
      <c r="G22" s="9"/>
      <c r="H22" s="26">
        <f t="shared" si="0"/>
        <v>0</v>
      </c>
    </row>
    <row r="23" spans="1:8" ht="30" customHeight="1" x14ac:dyDescent="0.15">
      <c r="A23" s="9"/>
      <c r="B23" s="9"/>
      <c r="C23" s="9"/>
      <c r="D23" s="9"/>
      <c r="E23" s="25"/>
      <c r="F23" s="25"/>
      <c r="G23" s="9"/>
      <c r="H23" s="26">
        <f t="shared" si="0"/>
        <v>0</v>
      </c>
    </row>
    <row r="24" spans="1:8" ht="30" customHeight="1" x14ac:dyDescent="0.15">
      <c r="A24" s="9"/>
      <c r="B24" s="9"/>
      <c r="C24" s="9"/>
      <c r="D24" s="9"/>
      <c r="E24" s="25"/>
      <c r="F24" s="25"/>
      <c r="G24" s="9"/>
      <c r="H24" s="26">
        <f t="shared" si="0"/>
        <v>0</v>
      </c>
    </row>
    <row r="25" spans="1:8" ht="30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30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30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30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30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30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30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30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30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30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2">
    <mergeCell ref="A1:H1"/>
    <mergeCell ref="A2:H2"/>
  </mergeCells>
  <conditionalFormatting sqref="H5:H24">
    <cfRule type="dataBar" priority="2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{FA48367C-E493-4DBB-85A9-A77776FAB29C}</x14:id>
        </ext>
      </extLst>
    </cfRule>
  </conditionalFormatting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A48367C-E493-4DBB-85A9-A77776FAB29C}">
            <x14:dataBar axisPosition="none">
              <x14:cfvo type="min"/>
              <x14:cfvo type="max"/>
              <x14:negativeFillColor rgb="FFA02B93"/>
            </x14:dataBar>
          </x14:cfRule>
          <xm:sqref>H5:H24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E5A8A"/>
    <pageSetUpPr fitToPage="1"/>
  </sheetPr>
  <dimension ref="A1:H40"/>
  <sheetViews>
    <sheetView showGridLines="0" zoomScaleNormal="100" workbookViewId="0">
      <pane ySplit="4" topLeftCell="A5" activePane="bottomLeft" state="frozen"/>
      <selection pane="bottomLeft" activeCell="H3" sqref="H3"/>
    </sheetView>
  </sheetViews>
  <sheetFormatPr baseColWidth="10" defaultColWidth="8.6640625" defaultRowHeight="13" x14ac:dyDescent="0.15"/>
  <cols>
    <col min="1" max="1" width="14" customWidth="1"/>
    <col min="2" max="2" width="24" customWidth="1"/>
    <col min="3" max="3" width="20" customWidth="1"/>
    <col min="4" max="7" width="16" customWidth="1"/>
    <col min="8" max="8" width="30" customWidth="1"/>
  </cols>
  <sheetData>
    <row r="1" spans="1:8" ht="30" customHeight="1" x14ac:dyDescent="0.15">
      <c r="A1" s="34" t="s">
        <v>271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46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  <c r="H3" s="7"/>
    </row>
    <row r="4" spans="1:8" ht="27.75" customHeight="1" x14ac:dyDescent="0.15">
      <c r="A4" s="8" t="s">
        <v>272</v>
      </c>
      <c r="B4" s="8" t="s">
        <v>208</v>
      </c>
      <c r="C4" s="8" t="s">
        <v>273</v>
      </c>
      <c r="D4" s="8" t="s">
        <v>229</v>
      </c>
      <c r="E4" s="8" t="s">
        <v>85</v>
      </c>
      <c r="F4" s="8" t="s">
        <v>230</v>
      </c>
      <c r="G4" s="8" t="s">
        <v>274</v>
      </c>
      <c r="H4" s="8" t="s">
        <v>275</v>
      </c>
    </row>
    <row r="5" spans="1:8" ht="30" customHeight="1" x14ac:dyDescent="0.15">
      <c r="A5" s="9"/>
      <c r="B5" s="9"/>
      <c r="C5" s="9"/>
      <c r="D5" s="9"/>
      <c r="E5" s="9"/>
      <c r="F5" s="10"/>
      <c r="G5" s="9"/>
      <c r="H5" s="9"/>
    </row>
    <row r="6" spans="1:8" ht="30" customHeight="1" x14ac:dyDescent="0.15">
      <c r="A6" s="9"/>
      <c r="B6" s="9"/>
      <c r="C6" s="9"/>
      <c r="D6" s="9"/>
      <c r="E6" s="9"/>
      <c r="F6" s="10"/>
      <c r="G6" s="9"/>
      <c r="H6" s="9"/>
    </row>
    <row r="7" spans="1:8" ht="30" customHeight="1" x14ac:dyDescent="0.15">
      <c r="A7" s="9"/>
      <c r="B7" s="9"/>
      <c r="C7" s="9"/>
      <c r="D7" s="9"/>
      <c r="E7" s="9"/>
      <c r="F7" s="10"/>
      <c r="G7" s="9"/>
      <c r="H7" s="9"/>
    </row>
    <row r="8" spans="1:8" ht="30" customHeight="1" x14ac:dyDescent="0.15">
      <c r="A8" s="9"/>
      <c r="B8" s="9"/>
      <c r="C8" s="9"/>
      <c r="D8" s="9"/>
      <c r="E8" s="9"/>
      <c r="F8" s="10"/>
      <c r="G8" s="9"/>
      <c r="H8" s="9"/>
    </row>
    <row r="9" spans="1:8" ht="30" customHeight="1" x14ac:dyDescent="0.15">
      <c r="A9" s="9"/>
      <c r="B9" s="9"/>
      <c r="C9" s="9"/>
      <c r="D9" s="9"/>
      <c r="E9" s="9"/>
      <c r="F9" s="10"/>
      <c r="G9" s="9"/>
      <c r="H9" s="9"/>
    </row>
    <row r="10" spans="1:8" ht="30" customHeight="1" x14ac:dyDescent="0.15">
      <c r="A10" s="9"/>
      <c r="B10" s="9"/>
      <c r="C10" s="9"/>
      <c r="D10" s="9"/>
      <c r="E10" s="9"/>
      <c r="F10" s="10"/>
      <c r="G10" s="9"/>
      <c r="H10" s="9"/>
    </row>
    <row r="11" spans="1:8" ht="30" customHeight="1" x14ac:dyDescent="0.15">
      <c r="A11" s="9"/>
      <c r="B11" s="9"/>
      <c r="C11" s="9"/>
      <c r="D11" s="9"/>
      <c r="E11" s="9"/>
      <c r="F11" s="10"/>
      <c r="G11" s="9"/>
      <c r="H11" s="9"/>
    </row>
    <row r="12" spans="1:8" ht="30" customHeight="1" x14ac:dyDescent="0.15">
      <c r="A12" s="9"/>
      <c r="B12" s="9"/>
      <c r="C12" s="9"/>
      <c r="D12" s="9"/>
      <c r="E12" s="9"/>
      <c r="F12" s="10"/>
      <c r="G12" s="9"/>
      <c r="H12" s="9"/>
    </row>
    <row r="13" spans="1:8" ht="30" customHeight="1" x14ac:dyDescent="0.15">
      <c r="A13" s="9"/>
      <c r="B13" s="9"/>
      <c r="C13" s="9"/>
      <c r="D13" s="9"/>
      <c r="E13" s="9"/>
      <c r="F13" s="10"/>
      <c r="G13" s="9"/>
      <c r="H13" s="9"/>
    </row>
    <row r="14" spans="1:8" ht="30" customHeight="1" x14ac:dyDescent="0.15">
      <c r="A14" s="9"/>
      <c r="B14" s="9"/>
      <c r="C14" s="9"/>
      <c r="D14" s="9"/>
      <c r="E14" s="9"/>
      <c r="F14" s="10"/>
      <c r="G14" s="9"/>
      <c r="H14" s="9"/>
    </row>
    <row r="15" spans="1:8" ht="30" customHeight="1" x14ac:dyDescent="0.15">
      <c r="A15" s="9"/>
      <c r="B15" s="9"/>
      <c r="C15" s="9"/>
      <c r="D15" s="9"/>
      <c r="E15" s="9"/>
      <c r="F15" s="10"/>
      <c r="G15" s="9"/>
      <c r="H15" s="9"/>
    </row>
    <row r="16" spans="1:8" ht="30" customHeight="1" x14ac:dyDescent="0.15">
      <c r="A16" s="9"/>
      <c r="B16" s="9"/>
      <c r="C16" s="9"/>
      <c r="D16" s="9"/>
      <c r="E16" s="9"/>
      <c r="F16" s="10"/>
      <c r="G16" s="9"/>
      <c r="H16" s="9"/>
    </row>
    <row r="17" spans="1:8" ht="30" customHeight="1" x14ac:dyDescent="0.15">
      <c r="A17" s="9"/>
      <c r="B17" s="9"/>
      <c r="C17" s="9"/>
      <c r="D17" s="9"/>
      <c r="E17" s="9"/>
      <c r="F17" s="10"/>
      <c r="G17" s="9"/>
      <c r="H17" s="9"/>
    </row>
    <row r="18" spans="1:8" ht="30" customHeight="1" x14ac:dyDescent="0.15">
      <c r="A18" s="9"/>
      <c r="B18" s="9"/>
      <c r="C18" s="9"/>
      <c r="D18" s="9"/>
      <c r="E18" s="9"/>
      <c r="F18" s="10"/>
      <c r="G18" s="9"/>
      <c r="H18" s="9"/>
    </row>
    <row r="19" spans="1:8" ht="30" customHeight="1" x14ac:dyDescent="0.15">
      <c r="A19" s="9"/>
      <c r="B19" s="9"/>
      <c r="C19" s="9"/>
      <c r="D19" s="9"/>
      <c r="E19" s="9"/>
      <c r="F19" s="10"/>
      <c r="G19" s="9"/>
      <c r="H19" s="9"/>
    </row>
    <row r="20" spans="1:8" ht="30" customHeight="1" x14ac:dyDescent="0.15">
      <c r="A20" s="9"/>
      <c r="B20" s="9"/>
      <c r="C20" s="9"/>
      <c r="D20" s="9"/>
      <c r="E20" s="9"/>
      <c r="F20" s="10"/>
      <c r="G20" s="9"/>
      <c r="H20" s="9"/>
    </row>
    <row r="21" spans="1:8" ht="30" customHeight="1" x14ac:dyDescent="0.15">
      <c r="A21" s="9"/>
      <c r="B21" s="9"/>
      <c r="C21" s="9"/>
      <c r="D21" s="9"/>
      <c r="E21" s="9"/>
      <c r="F21" s="10"/>
      <c r="G21" s="9"/>
      <c r="H21" s="9"/>
    </row>
    <row r="22" spans="1:8" ht="30" customHeight="1" x14ac:dyDescent="0.15">
      <c r="A22" s="9"/>
      <c r="B22" s="9"/>
      <c r="C22" s="9"/>
      <c r="D22" s="9"/>
      <c r="E22" s="9"/>
      <c r="F22" s="10"/>
      <c r="G22" s="9"/>
      <c r="H22" s="9"/>
    </row>
    <row r="23" spans="1:8" ht="30" customHeight="1" x14ac:dyDescent="0.15">
      <c r="A23" s="9"/>
      <c r="B23" s="9"/>
      <c r="C23" s="9"/>
      <c r="D23" s="9"/>
      <c r="E23" s="9"/>
      <c r="F23" s="10"/>
      <c r="G23" s="9"/>
      <c r="H23" s="9"/>
    </row>
    <row r="24" spans="1:8" ht="30" customHeight="1" x14ac:dyDescent="0.15">
      <c r="A24" s="9"/>
      <c r="B24" s="9"/>
      <c r="C24" s="9"/>
      <c r="D24" s="9"/>
      <c r="E24" s="9"/>
      <c r="F24" s="10"/>
      <c r="G24" s="9"/>
      <c r="H24" s="9"/>
    </row>
    <row r="25" spans="1:8" ht="30" customHeight="1" x14ac:dyDescent="0.15">
      <c r="A25" s="9"/>
      <c r="B25" s="9"/>
      <c r="C25" s="9"/>
      <c r="D25" s="9"/>
      <c r="E25" s="9"/>
      <c r="F25" s="10"/>
      <c r="G25" s="9"/>
      <c r="H25" s="9"/>
    </row>
    <row r="26" spans="1:8" ht="30" customHeight="1" x14ac:dyDescent="0.15">
      <c r="A26" s="9"/>
      <c r="B26" s="9"/>
      <c r="C26" s="9"/>
      <c r="D26" s="9"/>
      <c r="E26" s="9"/>
      <c r="F26" s="10"/>
      <c r="G26" s="9"/>
      <c r="H26" s="9"/>
    </row>
    <row r="27" spans="1:8" ht="30" customHeight="1" x14ac:dyDescent="0.15">
      <c r="A27" s="9"/>
      <c r="B27" s="9"/>
      <c r="C27" s="9"/>
      <c r="D27" s="9"/>
      <c r="E27" s="9"/>
      <c r="F27" s="10"/>
      <c r="G27" s="9"/>
      <c r="H27" s="9"/>
    </row>
    <row r="28" spans="1:8" ht="30" customHeight="1" x14ac:dyDescent="0.15">
      <c r="A28" s="9"/>
      <c r="B28" s="9"/>
      <c r="C28" s="9"/>
      <c r="D28" s="9"/>
      <c r="E28" s="9"/>
      <c r="F28" s="10"/>
      <c r="G28" s="9"/>
      <c r="H28" s="9"/>
    </row>
    <row r="29" spans="1:8" ht="30" customHeight="1" x14ac:dyDescent="0.15">
      <c r="A29" s="9"/>
      <c r="B29" s="9"/>
      <c r="C29" s="9"/>
      <c r="D29" s="9"/>
      <c r="E29" s="9"/>
      <c r="F29" s="10"/>
      <c r="G29" s="9"/>
      <c r="H29" s="9"/>
    </row>
    <row r="30" spans="1:8" ht="30" customHeight="1" x14ac:dyDescent="0.15">
      <c r="A30" s="9"/>
      <c r="B30" s="9"/>
      <c r="C30" s="9"/>
      <c r="D30" s="9"/>
      <c r="E30" s="9"/>
      <c r="F30" s="10"/>
      <c r="G30" s="9"/>
      <c r="H30" s="9"/>
    </row>
    <row r="31" spans="1:8" ht="30" customHeight="1" x14ac:dyDescent="0.15">
      <c r="A31" s="9"/>
      <c r="B31" s="9"/>
      <c r="C31" s="9"/>
      <c r="D31" s="9"/>
      <c r="E31" s="9"/>
      <c r="F31" s="10"/>
      <c r="G31" s="9"/>
      <c r="H31" s="9"/>
    </row>
    <row r="32" spans="1:8" ht="30" customHeight="1" x14ac:dyDescent="0.15">
      <c r="A32" s="9"/>
      <c r="B32" s="9"/>
      <c r="C32" s="9"/>
      <c r="D32" s="9"/>
      <c r="E32" s="9"/>
      <c r="F32" s="10"/>
      <c r="G32" s="9"/>
      <c r="H32" s="9"/>
    </row>
    <row r="33" spans="1:8" ht="30" customHeight="1" x14ac:dyDescent="0.15">
      <c r="A33" s="9"/>
      <c r="B33" s="9"/>
      <c r="C33" s="9"/>
      <c r="D33" s="9"/>
      <c r="E33" s="9"/>
      <c r="F33" s="10"/>
      <c r="G33" s="9"/>
      <c r="H33" s="9"/>
    </row>
    <row r="34" spans="1:8" ht="30" customHeight="1" x14ac:dyDescent="0.15">
      <c r="A34" s="9"/>
      <c r="B34" s="9"/>
      <c r="C34" s="9"/>
      <c r="D34" s="9"/>
      <c r="E34" s="9"/>
      <c r="F34" s="10"/>
      <c r="G34" s="9"/>
      <c r="H34" s="9"/>
    </row>
    <row r="35" spans="1:8" ht="30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30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30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30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30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30" customHeight="1" x14ac:dyDescent="0.15">
      <c r="A40" s="5"/>
      <c r="B40" s="5"/>
      <c r="C40" s="5"/>
      <c r="D40" s="5"/>
      <c r="E40" s="5"/>
      <c r="F40" s="5"/>
      <c r="G40" s="5"/>
      <c r="H40" s="5"/>
    </row>
  </sheetData>
  <mergeCells count="2">
    <mergeCell ref="A1:H1"/>
    <mergeCell ref="A2:H2"/>
  </mergeCells>
  <dataValidations count="3">
    <dataValidation type="list" sqref="A5:A34" xr:uid="{00000000-0002-0000-1000-000000000000}">
      <formula1>"0–30 Days,31–60 Days,61–90 Days"</formula1>
      <formula2>0</formula2>
    </dataValidation>
    <dataValidation type="list" sqref="D5:D34" xr:uid="{00000000-0002-0000-1000-000001000000}">
      <formula1>"Low,Medium,High,Critical"</formula1>
      <formula2>0</formula2>
    </dataValidation>
    <dataValidation type="list" sqref="G5:G34" xr:uid="{00000000-0002-0000-1000-000002000000}">
      <formula1>"Not Started,In Progress,Blocked,Complete"</formula1>
      <formula2>0</formula2>
    </dataValidation>
  </dataValidation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928"/>
    <pageSetUpPr fitToPage="1"/>
  </sheetPr>
  <dimension ref="A1:H18"/>
  <sheetViews>
    <sheetView showGridLines="0" tabSelected="1" zoomScaleNormal="100" workbookViewId="0">
      <pane ySplit="4" topLeftCell="A5" activePane="bottomLeft" state="frozen"/>
      <selection pane="bottomLeft" activeCell="A3" sqref="A3"/>
    </sheetView>
  </sheetViews>
  <sheetFormatPr baseColWidth="10" defaultColWidth="8.6640625" defaultRowHeight="13" x14ac:dyDescent="0.15"/>
  <cols>
    <col min="1" max="1" width="30" customWidth="1"/>
    <col min="2" max="7" width="18" customWidth="1"/>
    <col min="8" max="8" width="24" customWidth="1"/>
  </cols>
  <sheetData>
    <row r="1" spans="1:8" ht="30" customHeight="1" x14ac:dyDescent="0.15">
      <c r="A1" s="34" t="s">
        <v>276</v>
      </c>
      <c r="B1" s="34"/>
      <c r="C1" s="34"/>
      <c r="D1" s="34"/>
      <c r="E1" s="34"/>
      <c r="F1" s="34"/>
      <c r="G1" s="34"/>
      <c r="H1" s="34"/>
    </row>
    <row r="2" spans="1:8" ht="27.75" customHeight="1" x14ac:dyDescent="0.2">
      <c r="A2" s="35" t="s">
        <v>277</v>
      </c>
      <c r="B2" s="35"/>
      <c r="C2" s="35"/>
      <c r="D2" s="35"/>
      <c r="E2" s="35"/>
      <c r="F2" s="35"/>
      <c r="G2" s="35"/>
      <c r="H2" s="35"/>
    </row>
    <row r="3" spans="1:8" ht="15.75" customHeight="1" x14ac:dyDescent="0.15">
      <c r="A3" t="s">
        <v>53</v>
      </c>
    </row>
    <row r="4" spans="1:8" ht="24" customHeight="1" x14ac:dyDescent="0.15">
      <c r="A4" s="36" t="s">
        <v>278</v>
      </c>
      <c r="B4" s="36"/>
      <c r="C4" s="36"/>
      <c r="D4" s="36"/>
      <c r="E4" s="36"/>
      <c r="F4" s="36"/>
      <c r="G4" s="36"/>
      <c r="H4" s="36"/>
    </row>
    <row r="5" spans="1:8" ht="17.25" customHeight="1" x14ac:dyDescent="0.25">
      <c r="A5" s="27" t="s">
        <v>279</v>
      </c>
      <c r="B5" s="28">
        <f>'11 Pull Readiness'!B20</f>
        <v>0</v>
      </c>
    </row>
    <row r="6" spans="1:8" ht="17.25" customHeight="1" x14ac:dyDescent="0.25">
      <c r="A6" s="27" t="s">
        <v>110</v>
      </c>
      <c r="B6" s="29">
        <f>'2 Demand Analysis'!B20</f>
        <v>0</v>
      </c>
    </row>
    <row r="7" spans="1:8" ht="17.25" customHeight="1" x14ac:dyDescent="0.25">
      <c r="A7" s="27" t="s">
        <v>280</v>
      </c>
      <c r="B7" s="28">
        <f>'4 Replenishment Study'!B20</f>
        <v>0</v>
      </c>
    </row>
    <row r="8" spans="1:8" ht="17.25" customHeight="1" x14ac:dyDescent="0.25">
      <c r="A8" s="27" t="s">
        <v>281</v>
      </c>
      <c r="B8" s="30">
        <f>SUM('3 Inventory Observation'!C5:C24)</f>
        <v>0</v>
      </c>
    </row>
    <row r="9" spans="1:8" ht="17.25" customHeight="1" x14ac:dyDescent="0.25">
      <c r="A9" s="27" t="s">
        <v>282</v>
      </c>
      <c r="B9" s="30">
        <f>COUNTIF('12 Opportunity Register'!E5:E30,"High")+COUNTIF('12 Opportunity Register'!E5:E30,"Critical")</f>
        <v>0</v>
      </c>
    </row>
    <row r="10" spans="1:8" ht="17.25" customHeight="1" x14ac:dyDescent="0.25">
      <c r="A10" s="27" t="s">
        <v>283</v>
      </c>
      <c r="B10" s="31">
        <f>IFERROR(COUNTIF('15 30-60-90 Plan'!G5:G34,"Complete")/COUNTA('15 30-60-90 Plan'!B5:B34),0)</f>
        <v>0</v>
      </c>
    </row>
    <row r="12" spans="1:8" ht="24" customHeight="1" x14ac:dyDescent="0.15">
      <c r="A12" s="36" t="s">
        <v>284</v>
      </c>
      <c r="B12" s="36"/>
      <c r="C12" s="36"/>
      <c r="D12" s="36"/>
      <c r="E12" s="36"/>
      <c r="F12" s="36"/>
      <c r="G12" s="36"/>
      <c r="H12" s="36"/>
    </row>
    <row r="13" spans="1:8" ht="15" customHeight="1" x14ac:dyDescent="0.2">
      <c r="A13" s="32" t="s">
        <v>285</v>
      </c>
      <c r="B13" s="32" t="s">
        <v>286</v>
      </c>
      <c r="C13" s="32"/>
      <c r="D13" s="32"/>
      <c r="E13" s="32"/>
      <c r="F13" s="32"/>
      <c r="G13" s="32"/>
      <c r="H13" s="32"/>
    </row>
    <row r="14" spans="1:8" ht="39.75" customHeight="1" x14ac:dyDescent="0.2">
      <c r="A14" s="3" t="s">
        <v>287</v>
      </c>
      <c r="B14" s="33"/>
      <c r="C14" s="6"/>
      <c r="D14" s="6"/>
      <c r="E14" s="6"/>
      <c r="F14" s="6"/>
      <c r="G14" s="6"/>
      <c r="H14" s="6"/>
    </row>
    <row r="15" spans="1:8" ht="39.75" customHeight="1" x14ac:dyDescent="0.2">
      <c r="A15" s="3" t="s">
        <v>288</v>
      </c>
      <c r="B15" s="33"/>
      <c r="C15" s="6"/>
      <c r="D15" s="6"/>
      <c r="E15" s="6"/>
      <c r="F15" s="6"/>
      <c r="G15" s="6"/>
      <c r="H15" s="6"/>
    </row>
    <row r="16" spans="1:8" ht="39.75" customHeight="1" x14ac:dyDescent="0.2">
      <c r="A16" s="3" t="s">
        <v>289</v>
      </c>
      <c r="B16" s="33"/>
      <c r="C16" s="6"/>
      <c r="D16" s="6"/>
      <c r="E16" s="6"/>
      <c r="F16" s="6"/>
      <c r="G16" s="6"/>
      <c r="H16" s="6"/>
    </row>
    <row r="17" spans="1:8" ht="39.75" customHeight="1" x14ac:dyDescent="0.2">
      <c r="A17" s="3" t="s">
        <v>290</v>
      </c>
      <c r="B17" s="33"/>
      <c r="C17" s="6"/>
      <c r="D17" s="6"/>
      <c r="E17" s="6"/>
      <c r="F17" s="6"/>
      <c r="G17" s="6"/>
      <c r="H17" s="6"/>
    </row>
    <row r="18" spans="1:8" ht="39.75" customHeight="1" x14ac:dyDescent="0.2">
      <c r="A18" s="3" t="s">
        <v>291</v>
      </c>
      <c r="B18" s="33"/>
      <c r="C18" s="6"/>
      <c r="D18" s="6"/>
      <c r="E18" s="6"/>
      <c r="F18" s="6"/>
      <c r="G18" s="6"/>
      <c r="H18" s="6"/>
    </row>
  </sheetData>
  <mergeCells count="4">
    <mergeCell ref="A1:H1"/>
    <mergeCell ref="A2:H2"/>
    <mergeCell ref="A4:H4"/>
    <mergeCell ref="A12:H12"/>
  </mergeCells>
  <printOptions horizontalCentered="1"/>
  <pageMargins left="0.4" right="0.4" top="0.5" bottom="0.5" header="0.3" footer="0.3"/>
  <pageSetup fitToHeight="0" orientation="landscape" horizontalDpi="300" verticalDpi="300"/>
  <headerFooter>
    <oddHeader>&amp;C&amp;"Calibri,Regular"&amp;11 TrueLean Module 05 · Pull Inventory Assessment</oddHeader>
    <oddFooter>&amp;C&amp;"Calibri,Regular"&amp;11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15</vt:i4>
      </vt:variant>
    </vt:vector>
  </HeadingPairs>
  <TitlesOfParts>
    <vt:vector size="33" baseType="lpstr">
      <vt:lpstr>Start Here</vt:lpstr>
      <vt:lpstr>Glossary</vt:lpstr>
      <vt:lpstr>1 Process Profile</vt:lpstr>
      <vt:lpstr>2 Demand Analysis</vt:lpstr>
      <vt:lpstr>3 Inventory Observation</vt:lpstr>
      <vt:lpstr>4 Replenishment Study</vt:lpstr>
      <vt:lpstr>5 Container Assessment</vt:lpstr>
      <vt:lpstr>6 Kanban Calculator</vt:lpstr>
      <vt:lpstr>7 FIFO WIP</vt:lpstr>
      <vt:lpstr>8 Method Selection</vt:lpstr>
      <vt:lpstr>9 ERP Pull Review</vt:lpstr>
      <vt:lpstr>10 Pacemaker Review</vt:lpstr>
      <vt:lpstr>11 Pull Readiness</vt:lpstr>
      <vt:lpstr>12 Opportunity Register</vt:lpstr>
      <vt:lpstr>13 Future State</vt:lpstr>
      <vt:lpstr>14 Recalculation</vt:lpstr>
      <vt:lpstr>15 30-60-90 Plan</vt:lpstr>
      <vt:lpstr>Dashboard</vt:lpstr>
      <vt:lpstr>'1 Process Profile'!Print_Titles</vt:lpstr>
      <vt:lpstr>'10 Pacemaker Review'!Print_Titles</vt:lpstr>
      <vt:lpstr>'11 Pull Readiness'!Print_Titles</vt:lpstr>
      <vt:lpstr>'12 Opportunity Register'!Print_Titles</vt:lpstr>
      <vt:lpstr>'13 Future State'!Print_Titles</vt:lpstr>
      <vt:lpstr>'14 Recalculation'!Print_Titles</vt:lpstr>
      <vt:lpstr>'15 30-60-90 Plan'!Print_Titles</vt:lpstr>
      <vt:lpstr>'2 Demand Analysis'!Print_Titles</vt:lpstr>
      <vt:lpstr>'3 Inventory Observation'!Print_Titles</vt:lpstr>
      <vt:lpstr>'4 Replenishment Study'!Print_Titles</vt:lpstr>
      <vt:lpstr>'5 Container Assessment'!Print_Titles</vt:lpstr>
      <vt:lpstr>'6 Kanban Calculator'!Print_Titles</vt:lpstr>
      <vt:lpstr>'7 FIFO WIP'!Print_Titles</vt:lpstr>
      <vt:lpstr>'8 Method Selection'!Print_Titles</vt:lpstr>
      <vt:lpstr>'9 ERP Pull Review'!Print_Titles</vt:lpstr>
    </vt:vector>
  </TitlesOfParts>
  <Manager/>
  <Company>TrueLean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TrueLean Solutions Team</dc:creator>
  <cp:keywords/>
  <dc:description/>
  <cp:lastModifiedBy>Julio Pena</cp:lastModifiedBy>
  <cp:revision>0</cp:revision>
  <dcterms:created xsi:type="dcterms:W3CDTF">2026-09-14T02:18:26Z</dcterms:created>
  <dcterms:modified xsi:type="dcterms:W3CDTF">2026-09-14T04:38:45Z</dcterms:modified>
  <cp:category/>
  <dc:language>en-US</dc:language>
</cp:coreProperties>
</file>